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54" windowWidth="16383" windowHeight="8124" tabRatio="826" activeTab="0"/>
  </bookViews>
  <sheets>
    <sheet name="Portada + índex" sheetId="1" r:id="rId1"/>
    <sheet name="ISSN" sheetId="2" r:id="rId2"/>
    <sheet name="Tipus de visitant" sheetId="3" r:id="rId3"/>
    <sheet name="País emissor" sheetId="4" r:id="rId4"/>
    <sheet name="Resta Europa_comprovació" sheetId="5" state="hidden" r:id="rId5"/>
    <sheet name="Resta_món_comprovació" sheetId="6" state="hidden" r:id="rId6"/>
    <sheet name="Via accés" sheetId="7" r:id="rId7"/>
    <sheet name="Motiu del viatge" sheetId="8" r:id="rId8"/>
    <sheet name="Tipus d'allotjament" sheetId="9" r:id="rId9"/>
    <sheet name="Organització del viatge" sheetId="10" r:id="rId10"/>
    <sheet name="Trams de pernoctacions" sheetId="11" r:id="rId11"/>
    <sheet name="Comunitats autònomes" sheetId="12" r:id="rId12"/>
    <sheet name="formatejat_motiu_T" sheetId="13" state="hidden" r:id="rId13"/>
  </sheets>
  <definedNames>
    <definedName name="_xlnm.Print_Area" localSheetId="11">'Comunitats autònomes'!$A$1:$L$65</definedName>
    <definedName name="_xlnm.Print_Area" localSheetId="12">'formatejat_motiu_T'!$A$1:$AJ$53</definedName>
    <definedName name="_xlnm.Print_Area" localSheetId="1">'ISSN'!$B$1:$E$49</definedName>
    <definedName name="_xlnm.Print_Area" localSheetId="7">'Motiu del viatge'!$A$1:$H$69</definedName>
    <definedName name="_xlnm.Print_Area" localSheetId="9">'Organització del viatge'!$A$1:$F$68</definedName>
    <definedName name="_xlnm.Print_Area" localSheetId="3">'País emissor'!$A$1:$V$64</definedName>
    <definedName name="_xlnm.Print_Area" localSheetId="0">'Portada + índex'!$A$1:$P$34</definedName>
    <definedName name="_xlnm.Print_Area" localSheetId="8">'Tipus d''allotjament'!$A$1:$H$81</definedName>
    <definedName name="_xlnm.Print_Area" localSheetId="2">'Tipus de visitant'!$A$1:$E$67</definedName>
    <definedName name="_xlnm.Print_Area" localSheetId="10">'Trams de pernoctacions'!$A$1:$I$65</definedName>
    <definedName name="_xlnm.Print_Area" localSheetId="6">'Via accés'!$A$1:$J$69</definedName>
  </definedNames>
  <calcPr fullCalcOnLoad="1"/>
</workbook>
</file>

<file path=xl/sharedStrings.xml><?xml version="1.0" encoding="utf-8"?>
<sst xmlns="http://schemas.openxmlformats.org/spreadsheetml/2006/main" count="1134" uniqueCount="249">
  <si>
    <t>Taula 1.a</t>
  </si>
  <si>
    <t>Taula 1.b</t>
  </si>
  <si>
    <t>Taula 1.c</t>
  </si>
  <si>
    <t>Taula 1.d</t>
  </si>
  <si>
    <t>Visitants estrangers amb destinació principal Catalunya.</t>
  </si>
  <si>
    <t>Per tipus de visitant.</t>
  </si>
  <si>
    <t>Milers de turistes</t>
  </si>
  <si>
    <t>Taxa de variació interanual (%)</t>
  </si>
  <si>
    <t>% horitzontals</t>
  </si>
  <si>
    <t>% verticals s/total any</t>
  </si>
  <si>
    <t>Període</t>
  </si>
  <si>
    <t>Excursionistes</t>
  </si>
  <si>
    <t>Turistes</t>
  </si>
  <si>
    <t>20031T</t>
  </si>
  <si>
    <t>1r trimestre 2003</t>
  </si>
  <si>
    <t>20032T</t>
  </si>
  <si>
    <t>2r trimestre 2003</t>
  </si>
  <si>
    <t>20033T</t>
  </si>
  <si>
    <t>3r trimestre 2003</t>
  </si>
  <si>
    <t>20034T</t>
  </si>
  <si>
    <t>4r trimestre 2003</t>
  </si>
  <si>
    <t>2003A</t>
  </si>
  <si>
    <t>Any 2003</t>
  </si>
  <si>
    <t>20041T</t>
  </si>
  <si>
    <t>1r trimestre 2004</t>
  </si>
  <si>
    <t>20042T</t>
  </si>
  <si>
    <t>2r trimestre 2004</t>
  </si>
  <si>
    <t>20043T</t>
  </si>
  <si>
    <t>3r trimestre 2004</t>
  </si>
  <si>
    <t>20044T</t>
  </si>
  <si>
    <t>4r trimestre 2004</t>
  </si>
  <si>
    <t>20111T</t>
  </si>
  <si>
    <t>2011A</t>
  </si>
  <si>
    <t>Total Viajeros</t>
  </si>
  <si>
    <t>Total destino</t>
  </si>
  <si>
    <t>Turismo receptor</t>
  </si>
  <si>
    <t>Cataluña</t>
  </si>
  <si>
    <t>Total año 2003</t>
  </si>
  <si>
    <t>Total año 2004</t>
  </si>
  <si>
    <t>2004A</t>
  </si>
  <si>
    <t>Total año 2005</t>
  </si>
  <si>
    <t>20051T</t>
  </si>
  <si>
    <t>20052T</t>
  </si>
  <si>
    <t>20053T</t>
  </si>
  <si>
    <t>20054T</t>
  </si>
  <si>
    <t>2005A</t>
  </si>
  <si>
    <t>Total año 2006</t>
  </si>
  <si>
    <t>20061T</t>
  </si>
  <si>
    <t>20062T</t>
  </si>
  <si>
    <t>20063T</t>
  </si>
  <si>
    <t>20064T</t>
  </si>
  <si>
    <t>2006A</t>
  </si>
  <si>
    <t>Total año 2007</t>
  </si>
  <si>
    <t>20071T</t>
  </si>
  <si>
    <t>20072T</t>
  </si>
  <si>
    <t>20073T</t>
  </si>
  <si>
    <t>20074T</t>
  </si>
  <si>
    <t>2007A</t>
  </si>
  <si>
    <t>Total año 2008</t>
  </si>
  <si>
    <t>20081T</t>
  </si>
  <si>
    <t>20082T</t>
  </si>
  <si>
    <t>20083T</t>
  </si>
  <si>
    <t>20084T</t>
  </si>
  <si>
    <t>2008A</t>
  </si>
  <si>
    <t>Total año 2009</t>
  </si>
  <si>
    <t>20091T</t>
  </si>
  <si>
    <t>20092T</t>
  </si>
  <si>
    <t>20093T</t>
  </si>
  <si>
    <t>20094T</t>
  </si>
  <si>
    <t>2009A</t>
  </si>
  <si>
    <t>Total año 2010</t>
  </si>
  <si>
    <t>20101T</t>
  </si>
  <si>
    <t>20102T</t>
  </si>
  <si>
    <t>20103T</t>
  </si>
  <si>
    <t>20104T</t>
  </si>
  <si>
    <t>2010A</t>
  </si>
  <si>
    <t>Total año 2011</t>
  </si>
  <si>
    <t>20112T</t>
  </si>
  <si>
    <t>20113T</t>
  </si>
  <si>
    <t>20114T</t>
  </si>
  <si>
    <t>Total año 2012</t>
  </si>
  <si>
    <t>Consulta: Turistas_Resta Europa_des de 2003.Mesos</t>
  </si>
  <si>
    <t>Consulta: Turistas_Resta Món_des de 2003.Mesos</t>
  </si>
  <si>
    <t>Total</t>
  </si>
  <si>
    <t>Any 2004</t>
  </si>
  <si>
    <t>Any 2005</t>
  </si>
  <si>
    <t>1r trimestre 2005</t>
  </si>
  <si>
    <t>2r trimestre 2005</t>
  </si>
  <si>
    <t>3r trimestre 2005</t>
  </si>
  <si>
    <t>4r trimestre 2005</t>
  </si>
  <si>
    <t>1r trimestre 2006</t>
  </si>
  <si>
    <t>2r trimestre 2006</t>
  </si>
  <si>
    <t>3r trimestre 2006</t>
  </si>
  <si>
    <t>4r trimestre 2006</t>
  </si>
  <si>
    <t>Any 2006</t>
  </si>
  <si>
    <t>1r trimestre 2007</t>
  </si>
  <si>
    <t>2r trimestre 2007</t>
  </si>
  <si>
    <t>3r trimestre 2007</t>
  </si>
  <si>
    <t>4r trimestre 2007</t>
  </si>
  <si>
    <t>Any 2007</t>
  </si>
  <si>
    <t>1r trimestre 2008</t>
  </si>
  <si>
    <t>2r trimestre 2008</t>
  </si>
  <si>
    <t>3r trimestre 2008</t>
  </si>
  <si>
    <t>4r trimestre 2008</t>
  </si>
  <si>
    <t>Any 2008</t>
  </si>
  <si>
    <t>1r trimestre 2009</t>
  </si>
  <si>
    <t>2r trimestre 2009</t>
  </si>
  <si>
    <t>3r trimestre 2009</t>
  </si>
  <si>
    <t>4r trimestre 2009</t>
  </si>
  <si>
    <t>Any 2009</t>
  </si>
  <si>
    <t>1r trimestre 2010</t>
  </si>
  <si>
    <t>2r trimestre 2010</t>
  </si>
  <si>
    <t>3r trimestre 2010</t>
  </si>
  <si>
    <t>4r trimestre 2010</t>
  </si>
  <si>
    <t>Any 2010</t>
  </si>
  <si>
    <t>1r trimestre 2011</t>
  </si>
  <si>
    <t>2r trimestre 2011</t>
  </si>
  <si>
    <t>3r trimestre 2011</t>
  </si>
  <si>
    <t>4r trimestre 2011</t>
  </si>
  <si>
    <t>Any 2011</t>
  </si>
  <si>
    <t>20121T</t>
  </si>
  <si>
    <t>2012A</t>
  </si>
  <si>
    <t>Any 2012</t>
  </si>
  <si>
    <t>Per motiu del viatge.</t>
  </si>
  <si>
    <t>Turistes estrangers amb destinació principal Catalunya.</t>
  </si>
  <si>
    <t>Oci, vacances</t>
  </si>
  <si>
    <t>Treball i negocis, feries i congressos</t>
  </si>
  <si>
    <t>Estudis</t>
  </si>
  <si>
    <t>Personal (Familiars, Salut, Compres)</t>
  </si>
  <si>
    <t>Altres motius / Sense especificar</t>
  </si>
  <si>
    <t>França</t>
  </si>
  <si>
    <t>Regne Unit</t>
  </si>
  <si>
    <t>Itàlia</t>
  </si>
  <si>
    <t>Alemanya</t>
  </si>
  <si>
    <t>Països Baixos</t>
  </si>
  <si>
    <t>Bèlgica</t>
  </si>
  <si>
    <t>Estats Units</t>
  </si>
  <si>
    <t>Per via d'accés.</t>
  </si>
  <si>
    <t>Habitatge de lloguer</t>
  </si>
  <si>
    <t>Per tipus d'allotjament.</t>
  </si>
  <si>
    <t>Per forma d'organització del viatge.</t>
  </si>
  <si>
    <t>1 nit</t>
  </si>
  <si>
    <t>De 2 a 3 nits</t>
  </si>
  <si>
    <t>De 4 a 7 nits</t>
  </si>
  <si>
    <t>De 8 a 15 nits</t>
  </si>
  <si>
    <t>Més de 15 nits</t>
  </si>
  <si>
    <t>Per trams de pernoctacions.</t>
  </si>
  <si>
    <t>Turistes estrangers amb destinació principal Espanya.</t>
  </si>
  <si>
    <t>Andalusia</t>
  </si>
  <si>
    <t>Canàries</t>
  </si>
  <si>
    <t>Catalunya</t>
  </si>
  <si>
    <t>1.1. Per tipus de visitant</t>
  </si>
  <si>
    <t>Treball i negocis, fires i congressos</t>
  </si>
  <si>
    <t>Sense paquet turístic</t>
  </si>
  <si>
    <t>Amb paquet turístic</t>
  </si>
  <si>
    <t>Habitatge gratuït</t>
  </si>
  <si>
    <t>1. Visitants estrangers amb destinació principal Catalunya</t>
  </si>
  <si>
    <t>2. Turistes estrangers amb destinació principal Catalunya</t>
  </si>
  <si>
    <t>3. Turistes estrangers amb destinació principal Espanya</t>
  </si>
  <si>
    <t>Índex</t>
  </si>
  <si>
    <t>Resta de CA</t>
  </si>
  <si>
    <t>Per comunitat autònoma de destinació principal.</t>
  </si>
  <si>
    <t>3.1. Per comunitat autònoma de destinació principal</t>
  </si>
  <si>
    <t>Milers de visitants</t>
  </si>
  <si>
    <t>Total Visitants</t>
  </si>
  <si>
    <t>Aeroport</t>
  </si>
  <si>
    <t>Carretera</t>
  </si>
  <si>
    <t>Altres (1)</t>
  </si>
  <si>
    <t>Oci, lleure, vacances</t>
  </si>
  <si>
    <t>Hotels i similars</t>
  </si>
  <si>
    <t>Altres/ Sense especificar (1)</t>
  </si>
  <si>
    <t>Resta d'Europa</t>
  </si>
  <si>
    <t>Espanya sense Catalunya</t>
  </si>
  <si>
    <t>Total Espanya</t>
  </si>
  <si>
    <t>Balears, Illes</t>
  </si>
  <si>
    <t>Comunitat Valenciana</t>
  </si>
  <si>
    <t>Madrid, Comunitat de</t>
  </si>
  <si>
    <t>Total turistes estrangers</t>
  </si>
  <si>
    <t>Rússia</t>
  </si>
  <si>
    <t>2.4. Per via d'accés</t>
  </si>
  <si>
    <t>2.6. Per motiu del viatge</t>
  </si>
  <si>
    <t>2.7. Per tipus d'allotjament</t>
  </si>
  <si>
    <t>2.8. Per tipus d'organització del viatge</t>
  </si>
  <si>
    <t>2.9. Per trams de pernoctacions</t>
  </si>
  <si>
    <t>© Generalitat de Catalunya</t>
  </si>
  <si>
    <t>Departament d’Empresa i Ocupació</t>
  </si>
  <si>
    <t>Gabinet Tècnic</t>
  </si>
  <si>
    <t>c/ Sepúlveda, 148-150</t>
  </si>
  <si>
    <t>08011 Barcelona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</si>
  <si>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</si>
  <si>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observatoriempresaiocupacio.gencat.cat</t>
  </si>
  <si>
    <t>Països nòrdics</t>
  </si>
  <si>
    <t>creativecommons.org/licenses/by-nc-nd/3.0/es/legalcode.ca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</si>
  <si>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</si>
  <si>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</si>
  <si>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</si>
  <si>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</si>
  <si>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</si>
  <si>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</si>
  <si>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</si>
  <si>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</si>
  <si>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</si>
  <si>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</si>
  <si>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</si>
  <si>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</si>
  <si>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20161T</t>
  </si>
  <si>
    <t>1r trimestre 2016</t>
  </si>
  <si>
    <t>20162T</t>
  </si>
  <si>
    <t>20163T</t>
  </si>
  <si>
    <t>3r trimestre 2016</t>
  </si>
  <si>
    <t>20164T</t>
  </si>
  <si>
    <t>2016- ESTIU</t>
  </si>
  <si>
    <t>Juny a setembre 2016</t>
  </si>
  <si>
    <t>2016A</t>
  </si>
  <si>
    <t>Any 2016</t>
  </si>
  <si>
    <t>Irlanda</t>
  </si>
  <si>
    <t>Portugal</t>
  </si>
  <si>
    <t>Suïssa</t>
  </si>
  <si>
    <t xml:space="preserve">Nota: com a conseqüència del traspàs de l'operació FRONTUR a l'INE, a partir d'octubre de 2015 les dades no són directament comparables amb les d'anys anteriors. L'INE ha establert taxes enllaçades per algunes variables per realitzar aquestes comparacions. </t>
  </si>
  <si>
    <t>Font: Observatori d'Empresa i Ocupació a partir de les dades de Frontur de Turespaña i Frontur de l'INE.</t>
  </si>
  <si>
    <t>2n trimestre 2016</t>
  </si>
  <si>
    <t>4t trimestre 2016</t>
  </si>
  <si>
    <t>(1) Fins l'octubre de 2015: La categoria "Altres/ sense especificar" inclou els següents establiments: càmping, caravana, camp de treball, transport públic, casa rural, altres i sense especificar.</t>
  </si>
  <si>
    <t>- Dada no calculable.</t>
  </si>
  <si>
    <t>: Dada estadísticament no significativa.</t>
  </si>
  <si>
    <t>(1) Altres: vaixell /ferry i tren.</t>
  </si>
  <si>
    <t>Personal (familiars, salut, compres) (1)</t>
  </si>
  <si>
    <t>Altres motius / Sense especificar (2)</t>
  </si>
  <si>
    <t>(2) Altres motius / sense especificar: estudis, altres i sense especificar.</t>
  </si>
  <si>
    <t xml:space="preserve">      A partir de l'octubre 2015:</t>
  </si>
  <si>
    <t>(1) A partir de l'octubre de 2015 els "motius religiosos" es comptabilitzen dins de la categoria "Personal" i no a la categoria "Altres motius" com als mesos anteriors.</t>
  </si>
  <si>
    <t>-</t>
  </si>
  <si>
    <t>Barcelona, juliol de 2016</t>
  </si>
  <si>
    <t>% verticals s/acumulat any</t>
  </si>
  <si>
    <t>ISSN: En tramitació</t>
  </si>
  <si>
    <t>2.1. Per països emissors</t>
  </si>
  <si>
    <t xml:space="preserve">Nota: dades provisionals. </t>
  </si>
  <si>
    <t xml:space="preserve">Brasil </t>
  </si>
  <si>
    <t xml:space="preserve">Canadà </t>
  </si>
  <si>
    <t xml:space="preserve">Resta Amèrica </t>
  </si>
  <si>
    <t xml:space="preserve">Japó </t>
  </si>
  <si>
    <t xml:space="preserve">Xina </t>
  </si>
  <si>
    <t xml:space="preserve">Resta del món </t>
  </si>
  <si>
    <t>Nota: dades provisionals.</t>
  </si>
  <si>
    <t>Per països emissors.</t>
  </si>
  <si>
    <r>
      <t>- A la categoria "</t>
    </r>
    <r>
      <rPr>
        <b/>
        <sz val="8"/>
        <rFont val="arial"/>
        <family val="2"/>
      </rPr>
      <t>Habitatge gratuït</t>
    </r>
    <r>
      <rPr>
        <sz val="8"/>
        <rFont val="Arial"/>
        <family val="2"/>
      </rPr>
      <t>" s'introdueixen les categories "habitatges intercanviats" i "altres no de pagament"</t>
    </r>
  </si>
  <si>
    <r>
      <t>- A la categoria "</t>
    </r>
    <r>
      <rPr>
        <b/>
        <sz val="8"/>
        <rFont val="arial"/>
        <family val="2"/>
      </rPr>
      <t>Habitatge de lloguer</t>
    </r>
    <r>
      <rPr>
        <sz val="8"/>
        <rFont val="Arial"/>
        <family val="2"/>
      </rPr>
      <t>" s'introdueixen les habitacions llogades en cases particulars.</t>
    </r>
  </si>
  <si>
    <r>
      <t xml:space="preserve"> - La categoria "</t>
    </r>
    <r>
      <rPr>
        <b/>
        <sz val="8"/>
        <rFont val="arial"/>
        <family val="2"/>
      </rPr>
      <t>Altres</t>
    </r>
    <r>
      <rPr>
        <sz val="8"/>
        <rFont val="Arial"/>
        <family val="2"/>
      </rPr>
      <t>" engloba els apartaments turístics, el turisme rural, els albergs, càmpings, creuer i altres allotjaments col·lectius de mercat.</t>
    </r>
  </si>
  <si>
    <t>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</si>
</sst>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%"/>
    <numFmt numFmtId="166" formatCode="###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Sí&quot;;&quot;Sí&quot;;&quot;No&quot;"/>
    <numFmt numFmtId="172" formatCode="&quot;Cert&quot;;&quot;Cert&quot;;&quot;Fals&quot;"/>
    <numFmt numFmtId="173" formatCode="&quot;Activat&quot;;&quot;Activat&quot;;&quot;Desactivat&quot;"/>
    <numFmt numFmtId="174" formatCode="[$€-2]\ #.##000_);[Red]\([$€-2]\ #.##000\)"/>
    <numFmt numFmtId="175" formatCode="#,##0.0"/>
    <numFmt numFmtId="176" formatCode="0.0"/>
    <numFmt numFmtId="177" formatCode="#,##0.00000"/>
    <numFmt numFmtId="178" formatCode="0.000%"/>
    <numFmt numFmtId="179" formatCode="#,##0.000"/>
  </numFmts>
  <fonts count="7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8.5"/>
      <color indexed="8"/>
      <name val="Verdana"/>
      <family val="2"/>
    </font>
    <font>
      <sz val="20"/>
      <name val="Arial"/>
      <family val="2"/>
    </font>
    <font>
      <sz val="8.5"/>
      <color indexed="62"/>
      <name val="Arial"/>
      <family val="2"/>
    </font>
    <font>
      <sz val="8.5"/>
      <name val="Arial"/>
      <family val="2"/>
    </font>
    <font>
      <u val="single"/>
      <sz val="8.5"/>
      <name val="Arial"/>
      <family val="2"/>
    </font>
    <font>
      <b/>
      <sz val="8.5"/>
      <name val="Arial"/>
      <family val="2"/>
    </font>
    <font>
      <sz val="10.5"/>
      <name val="Times New Roman"/>
      <family val="1"/>
    </font>
    <font>
      <b/>
      <sz val="9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31"/>
      <name val="Arial"/>
      <family val="2"/>
    </font>
    <font>
      <sz val="10"/>
      <color indexed="9"/>
      <name val="Arial"/>
      <family val="2"/>
    </font>
    <font>
      <sz val="10"/>
      <color indexed="45"/>
      <name val="Arial"/>
      <family val="2"/>
    </font>
    <font>
      <b/>
      <sz val="10"/>
      <color indexed="47"/>
      <name val="Arial"/>
      <family val="2"/>
    </font>
    <font>
      <b/>
      <sz val="10"/>
      <color indexed="9"/>
      <name val="Arial"/>
      <family val="2"/>
    </font>
    <font>
      <sz val="10"/>
      <color indexed="47"/>
      <name val="Arial"/>
      <family val="2"/>
    </font>
    <font>
      <sz val="10"/>
      <color indexed="37"/>
      <name val="Arial"/>
      <family val="2"/>
    </font>
    <font>
      <sz val="10"/>
      <color indexed="51"/>
      <name val="Arial"/>
      <family val="2"/>
    </font>
    <font>
      <sz val="10"/>
      <color indexed="16"/>
      <name val="Arial"/>
      <family val="2"/>
    </font>
    <font>
      <b/>
      <sz val="10"/>
      <color indexed="12"/>
      <name val="Arial"/>
      <family val="2"/>
    </font>
    <font>
      <i/>
      <sz val="10"/>
      <color indexed="37"/>
      <name val="Arial"/>
      <family val="2"/>
    </font>
    <font>
      <b/>
      <sz val="18"/>
      <color indexed="43"/>
      <name val="Cambria"/>
      <family val="2"/>
    </font>
    <font>
      <b/>
      <sz val="15"/>
      <color indexed="43"/>
      <name val="Arial"/>
      <family val="2"/>
    </font>
    <font>
      <b/>
      <sz val="13"/>
      <color indexed="43"/>
      <name val="Arial"/>
      <family val="2"/>
    </font>
    <font>
      <b/>
      <sz val="11"/>
      <color indexed="43"/>
      <name val="Arial"/>
      <family val="2"/>
    </font>
    <font>
      <b/>
      <sz val="10"/>
      <color indexed="31"/>
      <name val="Arial"/>
      <family val="2"/>
    </font>
    <font>
      <sz val="8"/>
      <color indexed="50"/>
      <name val="Arial"/>
      <family val="2"/>
    </font>
    <font>
      <i/>
      <sz val="10"/>
      <color indexed="50"/>
      <name val="arial"/>
      <family val="2"/>
    </font>
    <font>
      <b/>
      <sz val="11"/>
      <color indexed="23"/>
      <name val="Arial"/>
      <family val="2"/>
    </font>
    <font>
      <u val="single"/>
      <sz val="10"/>
      <color indexed="23"/>
      <name val="Arial"/>
      <family val="2"/>
    </font>
    <font>
      <b/>
      <sz val="18"/>
      <color indexed="44"/>
      <name val="Arial"/>
      <family val="2"/>
    </font>
    <font>
      <b/>
      <sz val="18"/>
      <color indexed="25"/>
      <name val="Arial"/>
      <family val="2"/>
    </font>
    <font>
      <b/>
      <sz val="16"/>
      <color indexed="39"/>
      <name val="Arial"/>
      <family val="2"/>
    </font>
    <font>
      <b/>
      <sz val="10"/>
      <color indexed="39"/>
      <name val="Arial"/>
      <family val="2"/>
    </font>
    <font>
      <sz val="14"/>
      <color indexed="39"/>
      <name val="Arial"/>
      <family val="2"/>
    </font>
    <font>
      <sz val="11"/>
      <color indexed="39"/>
      <name val="Arial"/>
      <family val="2"/>
    </font>
    <font>
      <sz val="11"/>
      <color indexed="23"/>
      <name val="Arial"/>
      <family val="2"/>
    </font>
    <font>
      <sz val="5.2"/>
      <color indexed="8"/>
      <name val="Arial"/>
      <family val="2"/>
    </font>
    <font>
      <sz val="5.9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 style="hair">
        <color indexed="55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43" fontId="0" fillId="0" borderId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65" fontId="3" fillId="0" borderId="13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wrapText="1"/>
    </xf>
    <xf numFmtId="165" fontId="3" fillId="0" borderId="13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wrapText="1"/>
    </xf>
    <xf numFmtId="165" fontId="3" fillId="0" borderId="11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0" fillId="0" borderId="0" xfId="0" applyNumberFormat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4" fillId="0" borderId="20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3" fontId="3" fillId="33" borderId="2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5" fontId="3" fillId="34" borderId="20" xfId="0" applyNumberFormat="1" applyFont="1" applyFill="1" applyBorder="1" applyAlignment="1">
      <alignment horizontal="right" vertical="center" wrapText="1"/>
    </xf>
    <xf numFmtId="165" fontId="3" fillId="0" borderId="22" xfId="0" applyNumberFormat="1" applyFont="1" applyBorder="1" applyAlignment="1">
      <alignment horizontal="right" vertical="center" wrapText="1"/>
    </xf>
    <xf numFmtId="165" fontId="3" fillId="0" borderId="22" xfId="0" applyNumberFormat="1" applyFont="1" applyBorder="1" applyAlignment="1">
      <alignment horizontal="right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wrapText="1"/>
    </xf>
    <xf numFmtId="165" fontId="3" fillId="33" borderId="20" xfId="0" applyNumberFormat="1" applyFont="1" applyFill="1" applyBorder="1" applyAlignment="1">
      <alignment horizontal="right" vertical="center" wrapText="1"/>
    </xf>
    <xf numFmtId="165" fontId="3" fillId="33" borderId="20" xfId="0" applyNumberFormat="1" applyFont="1" applyFill="1" applyBorder="1" applyAlignment="1">
      <alignment horizontal="right" wrapText="1"/>
    </xf>
    <xf numFmtId="165" fontId="3" fillId="34" borderId="20" xfId="0" applyNumberFormat="1" applyFont="1" applyFill="1" applyBorder="1" applyAlignment="1">
      <alignment horizontal="right" wrapText="1"/>
    </xf>
    <xf numFmtId="165" fontId="3" fillId="0" borderId="24" xfId="0" applyNumberFormat="1" applyFont="1" applyBorder="1" applyAlignment="1">
      <alignment horizontal="right" vertical="center" wrapText="1"/>
    </xf>
    <xf numFmtId="165" fontId="3" fillId="0" borderId="24" xfId="0" applyNumberFormat="1" applyFont="1" applyBorder="1" applyAlignment="1">
      <alignment horizontal="right" wrapText="1"/>
    </xf>
    <xf numFmtId="165" fontId="3" fillId="34" borderId="24" xfId="0" applyNumberFormat="1" applyFont="1" applyFill="1" applyBorder="1" applyAlignment="1">
      <alignment horizontal="right" vertical="center" wrapText="1"/>
    </xf>
    <xf numFmtId="165" fontId="3" fillId="34" borderId="24" xfId="0" applyNumberFormat="1" applyFont="1" applyFill="1" applyBorder="1" applyAlignment="1">
      <alignment horizontal="right" wrapText="1"/>
    </xf>
    <xf numFmtId="0" fontId="0" fillId="0" borderId="19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3" fontId="3" fillId="0" borderId="19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0" fontId="3" fillId="0" borderId="2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175" fontId="3" fillId="0" borderId="11" xfId="0" applyNumberFormat="1" applyFont="1" applyBorder="1" applyAlignment="1">
      <alignment horizontal="right" vertical="center" wrapText="1"/>
    </xf>
    <xf numFmtId="175" fontId="3" fillId="0" borderId="11" xfId="0" applyNumberFormat="1" applyFont="1" applyBorder="1" applyAlignment="1">
      <alignment horizontal="right" wrapText="1"/>
    </xf>
    <xf numFmtId="175" fontId="3" fillId="0" borderId="13" xfId="0" applyNumberFormat="1" applyFont="1" applyBorder="1" applyAlignment="1">
      <alignment horizontal="right" vertical="center" wrapText="1"/>
    </xf>
    <xf numFmtId="175" fontId="3" fillId="0" borderId="13" xfId="0" applyNumberFormat="1" applyFont="1" applyBorder="1" applyAlignment="1">
      <alignment horizontal="right" wrapText="1"/>
    </xf>
    <xf numFmtId="175" fontId="3" fillId="0" borderId="22" xfId="0" applyNumberFormat="1" applyFont="1" applyBorder="1" applyAlignment="1">
      <alignment horizontal="right" vertical="center" wrapText="1"/>
    </xf>
    <xf numFmtId="175" fontId="3" fillId="0" borderId="22" xfId="0" applyNumberFormat="1" applyFont="1" applyBorder="1" applyAlignment="1">
      <alignment horizontal="right" wrapText="1"/>
    </xf>
    <xf numFmtId="175" fontId="3" fillId="0" borderId="11" xfId="0" applyNumberFormat="1" applyFont="1" applyFill="1" applyBorder="1" applyAlignment="1">
      <alignment horizontal="right" vertical="center" wrapText="1"/>
    </xf>
    <xf numFmtId="175" fontId="3" fillId="0" borderId="11" xfId="0" applyNumberFormat="1" applyFont="1" applyFill="1" applyBorder="1" applyAlignment="1">
      <alignment horizontal="right" wrapText="1"/>
    </xf>
    <xf numFmtId="175" fontId="3" fillId="0" borderId="13" xfId="0" applyNumberFormat="1" applyFont="1" applyFill="1" applyBorder="1" applyAlignment="1">
      <alignment horizontal="right" vertical="center" wrapText="1"/>
    </xf>
    <xf numFmtId="175" fontId="3" fillId="0" borderId="13" xfId="0" applyNumberFormat="1" applyFont="1" applyFill="1" applyBorder="1" applyAlignment="1">
      <alignment horizontal="right" wrapText="1"/>
    </xf>
    <xf numFmtId="175" fontId="3" fillId="0" borderId="15" xfId="0" applyNumberFormat="1" applyFont="1" applyFill="1" applyBorder="1" applyAlignment="1">
      <alignment horizontal="right" vertical="center" wrapText="1"/>
    </xf>
    <xf numFmtId="175" fontId="3" fillId="0" borderId="15" xfId="0" applyNumberFormat="1" applyFont="1" applyFill="1" applyBorder="1" applyAlignment="1">
      <alignment horizontal="right" wrapText="1"/>
    </xf>
    <xf numFmtId="175" fontId="3" fillId="33" borderId="20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3" fontId="0" fillId="0" borderId="0" xfId="0" applyNumberFormat="1" applyFill="1" applyAlignment="1">
      <alignment horizontal="right"/>
    </xf>
    <xf numFmtId="175" fontId="7" fillId="33" borderId="20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3" fillId="0" borderId="2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5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readingOrder="1"/>
    </xf>
    <xf numFmtId="0" fontId="18" fillId="0" borderId="0" xfId="0" applyFont="1" applyAlignment="1">
      <alignment/>
    </xf>
    <xf numFmtId="3" fontId="2" fillId="0" borderId="19" xfId="0" applyNumberFormat="1" applyFont="1" applyBorder="1" applyAlignment="1">
      <alignment horizontal="right"/>
    </xf>
    <xf numFmtId="165" fontId="7" fillId="0" borderId="11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4" fillId="0" borderId="20" xfId="0" applyNumberFormat="1" applyFont="1" applyFill="1" applyBorder="1" applyAlignment="1">
      <alignment horizontal="right" vertical="center" wrapText="1"/>
    </xf>
    <xf numFmtId="0" fontId="21" fillId="0" borderId="0" xfId="44" applyFont="1" applyAlignment="1" applyProtection="1">
      <alignment/>
      <protection/>
    </xf>
    <xf numFmtId="3" fontId="9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72" fillId="0" borderId="0" xfId="0" applyFont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Border="1" applyAlignment="1">
      <alignment horizontal="right"/>
    </xf>
    <xf numFmtId="175" fontId="7" fillId="33" borderId="20" xfId="0" applyNumberFormat="1" applyFont="1" applyFill="1" applyBorder="1" applyAlignment="1">
      <alignment horizontal="right" vertical="center"/>
    </xf>
    <xf numFmtId="175" fontId="7" fillId="0" borderId="13" xfId="0" applyNumberFormat="1" applyFont="1" applyBorder="1" applyAlignment="1">
      <alignment horizontal="right" vertical="center"/>
    </xf>
    <xf numFmtId="175" fontId="7" fillId="0" borderId="13" xfId="0" applyNumberFormat="1" applyFont="1" applyBorder="1" applyAlignment="1">
      <alignment horizontal="right"/>
    </xf>
    <xf numFmtId="175" fontId="7" fillId="0" borderId="11" xfId="0" applyNumberFormat="1" applyFont="1" applyBorder="1" applyAlignment="1">
      <alignment horizontal="right" vertical="center"/>
    </xf>
    <xf numFmtId="175" fontId="7" fillId="0" borderId="11" xfId="0" applyNumberFormat="1" applyFont="1" applyBorder="1" applyAlignment="1">
      <alignment horizontal="right"/>
    </xf>
    <xf numFmtId="175" fontId="19" fillId="33" borderId="2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 horizontal="right"/>
    </xf>
    <xf numFmtId="0" fontId="72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73" fillId="0" borderId="0" xfId="0" applyFont="1" applyAlignment="1">
      <alignment/>
    </xf>
    <xf numFmtId="3" fontId="73" fillId="0" borderId="0" xfId="0" applyNumberFormat="1" applyFont="1" applyAlignment="1">
      <alignment horizontal="right"/>
    </xf>
    <xf numFmtId="0" fontId="65" fillId="0" borderId="0" xfId="0" applyFont="1" applyFill="1" applyAlignment="1">
      <alignment/>
    </xf>
    <xf numFmtId="0" fontId="7" fillId="0" borderId="19" xfId="0" applyFont="1" applyBorder="1" applyAlignment="1">
      <alignment/>
    </xf>
    <xf numFmtId="0" fontId="72" fillId="0" borderId="0" xfId="0" applyFont="1" applyFill="1" applyAlignment="1">
      <alignment wrapText="1"/>
    </xf>
    <xf numFmtId="0" fontId="74" fillId="0" borderId="0" xfId="0" applyFont="1" applyFill="1" applyAlignment="1">
      <alignment/>
    </xf>
    <xf numFmtId="3" fontId="74" fillId="0" borderId="0" xfId="0" applyNumberFormat="1" applyFont="1" applyFill="1" applyAlignment="1">
      <alignment horizontal="right"/>
    </xf>
    <xf numFmtId="0" fontId="1" fillId="0" borderId="0" xfId="0" applyFont="1" applyAlignment="1" quotePrefix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3" fillId="35" borderId="20" xfId="0" applyFont="1" applyFill="1" applyBorder="1" applyAlignment="1">
      <alignment horizontal="left" vertical="center" wrapText="1"/>
    </xf>
    <xf numFmtId="165" fontId="3" fillId="36" borderId="20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44" applyFont="1" applyAlignment="1" applyProtection="1">
      <alignment/>
      <protection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quotePrefix="1">
      <alignment horizontal="left" indent="2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0" fontId="7" fillId="0" borderId="19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0" fontId="19" fillId="0" borderId="20" xfId="0" applyFont="1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165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175" fontId="7" fillId="0" borderId="22" xfId="0" applyNumberFormat="1" applyFont="1" applyBorder="1" applyAlignment="1">
      <alignment horizontal="right" vertical="center"/>
    </xf>
    <xf numFmtId="175" fontId="7" fillId="0" borderId="22" xfId="0" applyNumberFormat="1" applyFont="1" applyBorder="1" applyAlignment="1">
      <alignment horizontal="right"/>
    </xf>
    <xf numFmtId="165" fontId="7" fillId="0" borderId="22" xfId="0" applyNumberFormat="1" applyFont="1" applyBorder="1" applyAlignment="1">
      <alignment horizontal="right" vertical="center"/>
    </xf>
    <xf numFmtId="165" fontId="7" fillId="0" borderId="22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75" fontId="7" fillId="0" borderId="11" xfId="0" applyNumberFormat="1" applyFont="1" applyFill="1" applyBorder="1" applyAlignment="1">
      <alignment horizontal="right" vertical="center"/>
    </xf>
    <xf numFmtId="175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75" fontId="7" fillId="0" borderId="13" xfId="0" applyNumberFormat="1" applyFont="1" applyFill="1" applyBorder="1" applyAlignment="1">
      <alignment horizontal="right" vertical="center"/>
    </xf>
    <xf numFmtId="175" fontId="7" fillId="0" borderId="13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75" fontId="7" fillId="0" borderId="15" xfId="0" applyNumberFormat="1" applyFont="1" applyFill="1" applyBorder="1" applyAlignment="1">
      <alignment horizontal="right" vertical="center"/>
    </xf>
    <xf numFmtId="175" fontId="7" fillId="0" borderId="15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horizontal="right" vertical="center"/>
    </xf>
    <xf numFmtId="165" fontId="7" fillId="0" borderId="15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175" fontId="7" fillId="0" borderId="20" xfId="0" applyNumberFormat="1" applyFont="1" applyFill="1" applyBorder="1" applyAlignment="1">
      <alignment horizontal="right"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left" vertical="center"/>
    </xf>
    <xf numFmtId="165" fontId="7" fillId="36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175" fontId="7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175" fontId="7" fillId="0" borderId="13" xfId="0" applyNumberFormat="1" applyFont="1" applyBorder="1" applyAlignment="1">
      <alignment horizontal="right" vertical="center" wrapText="1"/>
    </xf>
    <xf numFmtId="165" fontId="7" fillId="0" borderId="13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175" fontId="7" fillId="0" borderId="22" xfId="0" applyNumberFormat="1" applyFont="1" applyBorder="1" applyAlignment="1">
      <alignment horizontal="right" vertical="center" wrapText="1"/>
    </xf>
    <xf numFmtId="165" fontId="7" fillId="0" borderId="22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75" fontId="7" fillId="0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75" fontId="7" fillId="0" borderId="13" xfId="0" applyNumberFormat="1" applyFont="1" applyFill="1" applyBorder="1" applyAlignment="1">
      <alignment horizontal="right" vertical="center" wrapText="1"/>
    </xf>
    <xf numFmtId="165" fontId="7" fillId="0" borderId="13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75" fontId="7" fillId="0" borderId="15" xfId="0" applyNumberFormat="1" applyFont="1" applyFill="1" applyBorder="1" applyAlignment="1">
      <alignment horizontal="righ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75" fontId="7" fillId="0" borderId="20" xfId="0" applyNumberFormat="1" applyFont="1" applyFill="1" applyBorder="1" applyAlignment="1">
      <alignment horizontal="righ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65" fontId="7" fillId="36" borderId="20" xfId="0" applyNumberFormat="1" applyFont="1" applyFill="1" applyBorder="1" applyAlignment="1">
      <alignment horizontal="right" vertical="center" wrapText="1"/>
    </xf>
    <xf numFmtId="0" fontId="7" fillId="35" borderId="20" xfId="0" applyFont="1" applyFill="1" applyBorder="1" applyAlignment="1">
      <alignment horizontal="left" vertical="center" wrapText="1"/>
    </xf>
    <xf numFmtId="3" fontId="19" fillId="0" borderId="19" xfId="0" applyNumberFormat="1" applyFont="1" applyBorder="1" applyAlignment="1">
      <alignment horizontal="right" wrapText="1"/>
    </xf>
    <xf numFmtId="175" fontId="19" fillId="0" borderId="11" xfId="0" applyNumberFormat="1" applyFont="1" applyBorder="1" applyAlignment="1">
      <alignment horizontal="right" vertical="center"/>
    </xf>
    <xf numFmtId="175" fontId="19" fillId="0" borderId="13" xfId="0" applyNumberFormat="1" applyFont="1" applyBorder="1" applyAlignment="1">
      <alignment horizontal="right" vertical="center"/>
    </xf>
    <xf numFmtId="165" fontId="19" fillId="0" borderId="13" xfId="0" applyNumberFormat="1" applyFont="1" applyBorder="1" applyAlignment="1">
      <alignment horizontal="right" vertical="center"/>
    </xf>
    <xf numFmtId="175" fontId="19" fillId="0" borderId="22" xfId="0" applyNumberFormat="1" applyFont="1" applyBorder="1" applyAlignment="1">
      <alignment horizontal="right" vertical="center"/>
    </xf>
    <xf numFmtId="165" fontId="19" fillId="0" borderId="22" xfId="0" applyNumberFormat="1" applyFont="1" applyBorder="1" applyAlignment="1">
      <alignment horizontal="right" vertical="center"/>
    </xf>
    <xf numFmtId="175" fontId="19" fillId="0" borderId="11" xfId="0" applyNumberFormat="1" applyFont="1" applyFill="1" applyBorder="1" applyAlignment="1">
      <alignment horizontal="right" vertical="center"/>
    </xf>
    <xf numFmtId="175" fontId="19" fillId="0" borderId="13" xfId="0" applyNumberFormat="1" applyFont="1" applyFill="1" applyBorder="1" applyAlignment="1">
      <alignment horizontal="right" vertical="center"/>
    </xf>
    <xf numFmtId="165" fontId="19" fillId="0" borderId="13" xfId="0" applyNumberFormat="1" applyFont="1" applyFill="1" applyBorder="1" applyAlignment="1">
      <alignment horizontal="right" vertical="center"/>
    </xf>
    <xf numFmtId="175" fontId="19" fillId="0" borderId="15" xfId="0" applyNumberFormat="1" applyFont="1" applyFill="1" applyBorder="1" applyAlignment="1">
      <alignment horizontal="right" vertical="center"/>
    </xf>
    <xf numFmtId="165" fontId="19" fillId="0" borderId="15" xfId="0" applyNumberFormat="1" applyFont="1" applyFill="1" applyBorder="1" applyAlignment="1">
      <alignment horizontal="right" vertical="center"/>
    </xf>
    <xf numFmtId="175" fontId="19" fillId="0" borderId="20" xfId="0" applyNumberFormat="1" applyFont="1" applyFill="1" applyBorder="1" applyAlignment="1">
      <alignment horizontal="right" vertical="center"/>
    </xf>
    <xf numFmtId="165" fontId="19" fillId="0" borderId="2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20" fillId="0" borderId="0" xfId="44" applyFont="1" applyAlignment="1" applyProtection="1">
      <alignment horizontal="left"/>
      <protection/>
    </xf>
    <xf numFmtId="0" fontId="1" fillId="0" borderId="0" xfId="0" applyFont="1" applyAlignment="1">
      <alignment horizontal="justify" wrapText="1" readingOrder="1"/>
    </xf>
    <xf numFmtId="0" fontId="0" fillId="0" borderId="0" xfId="0" applyAlignment="1">
      <alignment wrapText="1" readingOrder="1"/>
    </xf>
    <xf numFmtId="0" fontId="21" fillId="0" borderId="0" xfId="44" applyFont="1" applyAlignment="1" applyProtection="1">
      <alignment wrapText="1"/>
      <protection/>
    </xf>
    <xf numFmtId="0" fontId="2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 quotePrefix="1">
      <alignment horizontal="left" wrapText="1" indent="2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1A"/>
      <rgbColor rgb="00FFFFFF"/>
      <rgbColor rgb="004F8DC6"/>
      <rgbColor rgb="00B370A6"/>
      <rgbColor rgb="00333333"/>
      <rgbColor rgb="0048B2C6"/>
      <rgbColor rgb="00E4448C"/>
      <rgbColor rgb="00FFFFFF"/>
      <rgbColor rgb="00D1D100"/>
      <rgbColor rgb="00EEEE87"/>
      <rgbColor rgb="00CAD9FD"/>
      <rgbColor rgb="00E3E34A"/>
      <rgbColor rgb="00E3EBFD"/>
      <rgbColor rgb="00F5F5C2"/>
      <rgbColor rgb="00DDDDDD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9A9E9F"/>
      <rgbColor rgb="00FFFFFF"/>
      <rgbColor rgb="00EEC2E5"/>
      <rgbColor rgb="00DAE0E1"/>
      <rgbColor rgb="00356666"/>
      <rgbColor rgb="00DE89BA"/>
      <rgbColor rgb="003AC116"/>
      <rgbColor rgb="00FFFFFF"/>
      <rgbColor rgb="00F1961A"/>
      <rgbColor rgb="00D7E1FD"/>
      <rgbColor rgb="00DCDCDC"/>
      <rgbColor rgb="00E02924"/>
      <rgbColor rgb="00D51A7B"/>
      <rgbColor rgb="00FDCC19"/>
      <rgbColor rgb="00D9D90C"/>
      <rgbColor rgb="00666666"/>
      <rgbColor rgb="00CCCCCC"/>
      <rgbColor rgb="0094B0FA"/>
      <rgbColor rgb="00A05624"/>
      <rgbColor rgb="005C87F5"/>
      <rgbColor rgb="00265EF3"/>
      <rgbColor rgb="000040F3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'Tipus de visitant'!#REF!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'Tipus de visitant'!#REF!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'Tipus de visitant'!#REF!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'Tipus de visitant'!#REF!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'Tipus de visitant'!#REF!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'Tipus de visitant'!#REF!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'Tipus de visitant'!#REF!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DE89B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'Tipus de visitant'!#REF!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'Tipus de visitant'!#REF!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336446"/>
        <c:axId val="23374831"/>
      </c:lineChart>
      <c:catAx>
        <c:axId val="47336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23374831"/>
        <c:crossesAt val="0"/>
        <c:auto val="1"/>
        <c:lblOffset val="100"/>
        <c:tickLblSkip val="1"/>
        <c:noMultiLvlLbl val="0"/>
      </c:catAx>
      <c:valAx>
        <c:axId val="23374831"/>
        <c:scaling>
          <c:orientation val="minMax"/>
          <c:max val="1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4733644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'País emissor'!#REF!</c:f>
              <c:strCache>
                <c:ptCount val="1"/>
                <c:pt idx="0">
                  <c:v>França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'País emissor'!#REF!</c:f>
            </c:strRef>
          </c:cat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'País emissor'!#REF!</c:f>
              <c:strCache>
                <c:ptCount val="1"/>
                <c:pt idx="0">
                  <c:v>Regne Unit</c:v>
                </c:pt>
              </c:strCache>
            </c:strRef>
          </c:tx>
          <c:spPr>
            <a:ln w="381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'País emissor'!#REF!</c:f>
            </c:strRef>
          </c:cat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'País emissor'!#REF!</c:f>
              <c:strCache>
                <c:ptCount val="1"/>
                <c:pt idx="0">
                  <c:v>Itàlia</c:v>
                </c:pt>
              </c:strCache>
            </c:strRef>
          </c:tx>
          <c:spPr>
            <a:ln w="381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'País emissor'!#REF!</c:f>
            </c:strRef>
          </c:cat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'País emissor'!#REF!</c:f>
              <c:strCache>
                <c:ptCount val="1"/>
                <c:pt idx="0">
                  <c:v>Alemanya</c:v>
                </c:pt>
              </c:strCache>
            </c:strRef>
          </c:tx>
          <c:spPr>
            <a:ln w="12700">
              <a:solidFill>
                <a:srgbClr val="F5F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5F5C2"/>
                </a:solidFill>
              </a:ln>
            </c:spPr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'País emissor'!#REF!</c:f>
              <c:strCache>
                <c:ptCount val="1"/>
                <c:pt idx="0">
                  <c:v>Països Baixos</c:v>
                </c:pt>
              </c:strCache>
            </c:strRef>
          </c:tx>
          <c:spPr>
            <a:ln w="25400">
              <a:solidFill>
                <a:srgbClr val="F1961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'País emissor'!#REF!</c:f>
              <c:strCache>
                <c:ptCount val="1"/>
                <c:pt idx="0">
                  <c:v>Bèlgica</c:v>
                </c:pt>
              </c:strCache>
            </c:strRef>
          </c:tx>
          <c:spPr>
            <a:ln w="25400">
              <a:solidFill>
                <a:srgbClr val="35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'País emissor'!#REF!</c:f>
              <c:strCache>
                <c:ptCount val="1"/>
                <c:pt idx="0">
                  <c:v>Resta Europa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'País emissor'!#REF!</c:f>
              <c:strCache>
                <c:ptCount val="1"/>
                <c:pt idx="0">
                  <c:v>Resta món</c:v>
                </c:pt>
              </c:strCache>
            </c:strRef>
          </c:tx>
          <c:spPr>
            <a:ln w="25400">
              <a:solidFill>
                <a:srgbClr val="E029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9046888"/>
        <c:axId val="14313129"/>
      </c:lineChart>
      <c:catAx>
        <c:axId val="9046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14313129"/>
        <c:crossesAt val="0"/>
        <c:auto val="1"/>
        <c:lblOffset val="100"/>
        <c:tickLblSkip val="1"/>
        <c:noMultiLvlLbl val="0"/>
      </c:catAx>
      <c:valAx>
        <c:axId val="14313129"/>
        <c:scaling>
          <c:orientation val="minMax"/>
          <c:max val="205"/>
          <c:min val="5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68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'Via accés'!#REF!</c:f>
              <c:strCache>
                <c:ptCount val="1"/>
                <c:pt idx="0">
                  <c:v>Aeroports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</c:strRef>
          </c:cat>
          <c:val>
            <c:numRef>
              <c:f>'Via accés'!#REF!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'Via accés'!#REF!</c:f>
              <c:strCache>
                <c:ptCount val="1"/>
                <c:pt idx="0">
                  <c:v>Carreteres</c:v>
                </c:pt>
              </c:strCache>
            </c:strRef>
          </c:tx>
          <c:spPr>
            <a:ln w="381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</c:strRef>
          </c:cat>
          <c:val>
            <c:numRef>
              <c:f>'Via accés'!#REF!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'Via accés'!#REF!</c:f>
              <c:strCache>
                <c:ptCount val="1"/>
                <c:pt idx="0">
                  <c:v>Altres</c:v>
                </c:pt>
              </c:strCache>
            </c:strRef>
          </c:tx>
          <c:spPr>
            <a:ln w="381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</c:strRef>
          </c:cat>
          <c:val>
            <c:numRef>
              <c:f>'Via accés'!#REF!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1709298"/>
        <c:axId val="18512771"/>
      </c:lineChart>
      <c:catAx>
        <c:axId val="617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At val="0"/>
        <c:auto val="1"/>
        <c:lblOffset val="100"/>
        <c:tickLblSkip val="1"/>
        <c:noMultiLvlLbl val="0"/>
      </c:catAx>
      <c:valAx>
        <c:axId val="1851277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6170929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'Motiu del viatge'!#REF!</c:f>
              <c:strCache>
                <c:ptCount val="1"/>
                <c:pt idx="0">
                  <c:v>Oci, vacances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'Motiu del viatge'!#REF!</c:f>
              <c:strCache>
                <c:ptCount val="1"/>
                <c:pt idx="0">
                  <c:v>Treball i negocis, fires i congressos</c:v>
                </c:pt>
              </c:strCache>
            </c:strRef>
          </c:tx>
          <c:spPr>
            <a:ln w="381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'Motiu del viatge'!#REF!</c:f>
              <c:strCache>
                <c:ptCount val="1"/>
                <c:pt idx="0">
                  <c:v>Personal (Familiars, Salut, Compres)</c:v>
                </c:pt>
              </c:strCache>
            </c:strRef>
          </c:tx>
          <c:spPr>
            <a:ln w="381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'Motiu del viatge'!#REF!</c:f>
              <c:strCache>
                <c:ptCount val="1"/>
                <c:pt idx="0">
                  <c:v>Altres motius / Sense especificar /Estudis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2397212"/>
        <c:axId val="23139453"/>
      </c:line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23139453"/>
        <c:crossesAt val="0"/>
        <c:auto val="1"/>
        <c:lblOffset val="100"/>
        <c:tickLblSkip val="1"/>
        <c:noMultiLvlLbl val="0"/>
      </c:catAx>
      <c:valAx>
        <c:axId val="23139453"/>
        <c:scaling>
          <c:orientation val="minMax"/>
          <c:max val="130"/>
          <c:min val="5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323972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'Tipus d''allotjament'!#REF!</c:f>
              <c:strCache>
                <c:ptCount val="1"/>
                <c:pt idx="0">
                  <c:v>Establiments hotelers i similars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'Tipus d''allotjament'!#REF!</c:f>
              <c:strCache>
                <c:ptCount val="1"/>
                <c:pt idx="0">
                  <c:v>Habitatge gratuït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'Tipus d''allotjament'!#REF!</c:f>
              <c:strCache>
                <c:ptCount val="1"/>
                <c:pt idx="0">
                  <c:v>Habitatge de lloguer</c:v>
                </c:pt>
              </c:strCache>
            </c:strRef>
          </c:tx>
          <c:spPr>
            <a:ln w="254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'Tipus d''allotjament'!#REF!</c:f>
              <c:strCache>
                <c:ptCount val="1"/>
                <c:pt idx="0">
                  <c:v>Altres/ Sense especificar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928486"/>
        <c:axId val="62356375"/>
      </c:lineChart>
      <c:catAx>
        <c:axId val="6928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62356375"/>
        <c:crossesAt val="0"/>
        <c:auto val="1"/>
        <c:lblOffset val="100"/>
        <c:tickLblSkip val="1"/>
        <c:noMultiLvlLbl val="0"/>
      </c:catAx>
      <c:valAx>
        <c:axId val="62356375"/>
        <c:scaling>
          <c:orientation val="minMax"/>
          <c:max val="140"/>
          <c:min val="4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692848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'Organització del viatge'!#REF!</c:f>
              <c:strCache>
                <c:ptCount val="1"/>
                <c:pt idx="0">
                  <c:v>Sense paquet turístic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'Organització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'Organització del viatge'!#REF!</c:f>
              <c:strCache>
                <c:ptCount val="1"/>
                <c:pt idx="0">
                  <c:v>Amb paquet turístic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'Organització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4336464"/>
        <c:axId val="17701585"/>
      </c:line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17701585"/>
        <c:crossesAt val="0"/>
        <c:auto val="1"/>
        <c:lblOffset val="100"/>
        <c:tickLblSkip val="1"/>
        <c:noMultiLvlLbl val="0"/>
      </c:catAx>
      <c:valAx>
        <c:axId val="17701585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2433646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'Trams de pernoctacions'!#REF!</c:f>
              <c:strCache>
                <c:ptCount val="1"/>
                <c:pt idx="0">
                  <c:v>1 nit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'Trams de pernoctacions'!#REF!</c:f>
              <c:strCache>
                <c:ptCount val="1"/>
                <c:pt idx="0">
                  <c:v>De 2 a 3 nits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'Trams de pernoctacions'!#REF!</c:f>
              <c:strCache>
                <c:ptCount val="1"/>
                <c:pt idx="0">
                  <c:v>De 4 a 7 nits</c:v>
                </c:pt>
              </c:strCache>
            </c:strRef>
          </c:tx>
          <c:spPr>
            <a:ln w="254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'Trams de pernoctacions'!#REF!</c:f>
              <c:strCache>
                <c:ptCount val="1"/>
                <c:pt idx="0">
                  <c:v>De 8 a 15 nits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'Trams de pernoctacions'!#REF!</c:f>
              <c:strCache>
                <c:ptCount val="1"/>
                <c:pt idx="0">
                  <c:v>Més de 15 nits</c:v>
                </c:pt>
              </c:strCache>
            </c:strRef>
          </c:tx>
          <c:spPr>
            <a:ln w="25400">
              <a:solidFill>
                <a:srgbClr val="35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5096538"/>
        <c:axId val="24542251"/>
      </c:line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24542251"/>
        <c:crossesAt val="0"/>
        <c:auto val="1"/>
        <c:lblOffset val="100"/>
        <c:tickLblSkip val="1"/>
        <c:noMultiLvlLbl val="0"/>
      </c:catAx>
      <c:valAx>
        <c:axId val="24542251"/>
        <c:scaling>
          <c:orientation val="minMax"/>
          <c:max val="140"/>
          <c:min val="6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2509653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'Comunitats autònomes'!#REF!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'Comunitats autònomes'!#REF!</c:f>
              <c:strCache>
                <c:ptCount val="1"/>
                <c:pt idx="0">
                  <c:v>Balears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'Comunitats autònomes'!#REF!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'Comunitats autònomes'!#REF!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'Comunitats autònomes'!#REF!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5400">
              <a:solidFill>
                <a:srgbClr val="35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'Comunitats autònomes'!#REF!</c:f>
              <c:strCache>
                <c:ptCount val="1"/>
                <c:pt idx="0">
                  <c:v>C. Madrid</c:v>
                </c:pt>
              </c:strCache>
            </c:strRef>
          </c:tx>
          <c:spPr>
            <a:ln w="25400">
              <a:solidFill>
                <a:srgbClr val="FDCC1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'Comunitats autònomes'!#REF!</c:f>
              <c:strCache>
                <c:ptCount val="1"/>
                <c:pt idx="0">
                  <c:v>Resta de CCAA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9553668"/>
        <c:axId val="41765285"/>
      </c:line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41765285"/>
        <c:crossesAt val="0"/>
        <c:auto val="1"/>
        <c:lblOffset val="100"/>
        <c:tickLblSkip val="1"/>
        <c:noMultiLvlLbl val="0"/>
      </c:catAx>
      <c:valAx>
        <c:axId val="41765285"/>
        <c:scaling>
          <c:orientation val="minMax"/>
          <c:max val="145"/>
          <c:min val="7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195536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cid:image002.png@01CC0E38.A599CFA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2.png@01CC0E38.A599CFA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cid:image002.png@01CC0E38.A599CFA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cid:image002.png@01CC0E38.A599CFA0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cid:image002.png@01CC0E38.A599CFA0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cid:image002.png@01CC0E38.A599CFA0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cid:image002.png@01CC0E38.A599CFA0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cid:image002.png@01CC0E38.A599CF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4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460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DE89BA"/>
              </a:solidFill>
              <a:latin typeface="Arial"/>
              <a:ea typeface="Arial"/>
              <a:cs typeface="Arial"/>
            </a:rPr>
            <a:t>Turisme</a:t>
          </a:r>
          <a:r>
            <a:rPr lang="en-US" cap="none" sz="1800" b="1" i="0" u="none" baseline="0">
              <a:solidFill>
                <a:srgbClr val="0040F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7</xdr:col>
      <xdr:colOff>323850</xdr:colOff>
      <xdr:row>0</xdr:row>
      <xdr:rowOff>0</xdr:rowOff>
    </xdr:from>
    <xdr:ext cx="4295775" cy="733425"/>
    <xdr:sp fLocksText="0">
      <xdr:nvSpPr>
        <xdr:cNvPr id="2" name="TextBox 2"/>
        <xdr:cNvSpPr txBox="1">
          <a:spLocks noChangeArrowheads="1"/>
        </xdr:cNvSpPr>
      </xdr:nvSpPr>
      <xdr:spPr>
        <a:xfrm>
          <a:off x="5895975" y="0"/>
          <a:ext cx="42957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Afluència de visitants estrangers 
</a:t>
          </a:r>
          <a:r>
            <a:rPr lang="en-US" cap="none" sz="1600" b="1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Primeres dades</a:t>
          </a:r>
          <a:r>
            <a:rPr lang="en-US" cap="none" sz="1000" b="1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Gener - juny 2016</a:t>
          </a:r>
        </a:p>
      </xdr:txBody>
    </xdr:sp>
    <xdr:clientData fLocksWithSheet="0"/>
  </xdr:oneCellAnchor>
  <xdr:twoCellAnchor>
    <xdr:from>
      <xdr:col>8</xdr:col>
      <xdr:colOff>0</xdr:colOff>
      <xdr:row>5</xdr:row>
      <xdr:rowOff>47625</xdr:rowOff>
    </xdr:from>
    <xdr:to>
      <xdr:col>11</xdr:col>
      <xdr:colOff>495300</xdr:colOff>
      <xdr:row>6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95975" y="857250"/>
          <a:ext cx="2324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Data d'actualització: 29/07/2016</a:t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4</xdr:col>
      <xdr:colOff>0</xdr:colOff>
      <xdr:row>6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866775"/>
          <a:ext cx="4600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Observatori d'Empresa i Ocupació</a:t>
          </a:r>
        </a:p>
      </xdr:txBody>
    </xdr:sp>
    <xdr:clientData/>
  </xdr:twoCellAnchor>
  <xdr:twoCellAnchor>
    <xdr:from>
      <xdr:col>7</xdr:col>
      <xdr:colOff>314325</xdr:colOff>
      <xdr:row>4</xdr:row>
      <xdr:rowOff>142875</xdr:rowOff>
    </xdr:from>
    <xdr:to>
      <xdr:col>14</xdr:col>
      <xdr:colOff>552450</xdr:colOff>
      <xdr:row>4</xdr:row>
      <xdr:rowOff>142875</xdr:rowOff>
    </xdr:to>
    <xdr:sp>
      <xdr:nvSpPr>
        <xdr:cNvPr id="5" name="Straight Connector 5"/>
        <xdr:cNvSpPr>
          <a:spLocks/>
        </xdr:cNvSpPr>
      </xdr:nvSpPr>
      <xdr:spPr>
        <a:xfrm>
          <a:off x="5886450" y="790575"/>
          <a:ext cx="4219575" cy="0"/>
        </a:xfrm>
        <a:prstGeom prst="line">
          <a:avLst/>
        </a:prstGeom>
        <a:noFill/>
        <a:ln w="12700" cmpd="sng">
          <a:solidFill>
            <a:srgbClr val="7E858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142875</xdr:rowOff>
    </xdr:from>
    <xdr:to>
      <xdr:col>2</xdr:col>
      <xdr:colOff>590550</xdr:colOff>
      <xdr:row>4</xdr:row>
      <xdr:rowOff>142875</xdr:rowOff>
    </xdr:to>
    <xdr:sp>
      <xdr:nvSpPr>
        <xdr:cNvPr id="6" name="Straight Connector 6"/>
        <xdr:cNvSpPr>
          <a:spLocks/>
        </xdr:cNvSpPr>
      </xdr:nvSpPr>
      <xdr:spPr>
        <a:xfrm>
          <a:off x="9525" y="790575"/>
          <a:ext cx="4248150" cy="0"/>
        </a:xfrm>
        <a:prstGeom prst="line">
          <a:avLst/>
        </a:prstGeom>
        <a:noFill/>
        <a:ln w="12700" cmpd="sng">
          <a:solidFill>
            <a:srgbClr val="7E858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800100</xdr:colOff>
      <xdr:row>10</xdr:row>
      <xdr:rowOff>9525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</xdr:row>
      <xdr:rowOff>95250</xdr:rowOff>
    </xdr:from>
    <xdr:to>
      <xdr:col>15</xdr:col>
      <xdr:colOff>95250</xdr:colOff>
      <xdr:row>33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1781175"/>
          <a:ext cx="43529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94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2</xdr:col>
      <xdr:colOff>866775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0090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00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2</xdr:col>
      <xdr:colOff>866775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66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3</xdr:col>
      <xdr:colOff>152400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76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19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2</xdr:col>
      <xdr:colOff>771525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94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3</xdr:col>
      <xdr:colOff>57150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95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3</xdr:col>
      <xdr:colOff>85725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3</xdr:col>
      <xdr:colOff>19050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38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0</xdr:row>
      <xdr:rowOff>0</xdr:rowOff>
    </xdr:from>
    <xdr:to>
      <xdr:col>3</xdr:col>
      <xdr:colOff>190500</xdr:colOff>
      <xdr:row>2</xdr:row>
      <xdr:rowOff>95250</xdr:rowOff>
    </xdr:to>
    <xdr:pic>
      <xdr:nvPicPr>
        <xdr:cNvPr id="2" name="Picture 2" descr="cid:image002.png@01CC0E38.A599CFA0"/>
        <xdr:cNvPicPr preferRelativeResize="1">
          <a:picLocks noChangeAspect="1"/>
        </xdr:cNvPicPr>
      </xdr:nvPicPr>
      <xdr:blipFill>
        <a:blip r:link="rId2"/>
        <a:srcRect r="44903" b="26565"/>
        <a:stretch>
          <a:fillRect/>
        </a:stretch>
      </xdr:blipFill>
      <xdr:spPr>
        <a:xfrm>
          <a:off x="38100" y="0"/>
          <a:ext cx="2886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empresaiocupacio.gencat.ca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es/legalcode.ca" TargetMode="External" /><Relationship Id="rId2" Type="http://schemas.openxmlformats.org/officeDocument/2006/relationships/hyperlink" Target="http://observatoriempresaiocupacio.gencat.cat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38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2" max="2" width="45.8515625" style="0" customWidth="1"/>
    <col min="4" max="8" width="4.8515625" style="0" customWidth="1"/>
    <col min="16" max="16" width="3.7109375" style="0" customWidth="1"/>
  </cols>
  <sheetData>
    <row r="7" spans="1:2" ht="18" customHeight="1">
      <c r="A7" s="269" t="s">
        <v>190</v>
      </c>
      <c r="B7" s="269"/>
    </row>
    <row r="9" ht="12.75">
      <c r="M9" s="116"/>
    </row>
    <row r="17" spans="1:2" ht="12.75">
      <c r="A17" s="169"/>
      <c r="B17" s="169"/>
    </row>
    <row r="18" spans="1:3" ht="15">
      <c r="A18" s="168" t="s">
        <v>159</v>
      </c>
      <c r="B18" s="169"/>
      <c r="C18" s="169"/>
    </row>
    <row r="19" spans="1:3" ht="12.75">
      <c r="A19" s="169"/>
      <c r="B19" s="169"/>
      <c r="C19" s="169"/>
    </row>
    <row r="20" spans="1:3" ht="12.75">
      <c r="A20" s="169" t="s">
        <v>156</v>
      </c>
      <c r="B20" s="169"/>
      <c r="C20" s="169"/>
    </row>
    <row r="21" spans="1:3" ht="12.75">
      <c r="A21" s="169"/>
      <c r="B21" s="170" t="s">
        <v>151</v>
      </c>
      <c r="C21" s="169"/>
    </row>
    <row r="22" spans="1:2" ht="12.75">
      <c r="A22" s="169"/>
      <c r="B22" s="169"/>
    </row>
    <row r="23" spans="1:2" ht="12.75">
      <c r="A23" s="169" t="s">
        <v>157</v>
      </c>
      <c r="B23" s="169"/>
    </row>
    <row r="24" spans="1:2" ht="12.75">
      <c r="A24" s="169"/>
      <c r="B24" s="170" t="s">
        <v>235</v>
      </c>
    </row>
    <row r="25" spans="1:2" ht="12.75">
      <c r="A25" s="169"/>
      <c r="B25" s="170" t="s">
        <v>179</v>
      </c>
    </row>
    <row r="26" spans="1:2" ht="12.75">
      <c r="A26" s="169"/>
      <c r="B26" s="170" t="s">
        <v>180</v>
      </c>
    </row>
    <row r="27" spans="1:2" ht="12.75">
      <c r="A27" s="169"/>
      <c r="B27" s="170" t="s">
        <v>181</v>
      </c>
    </row>
    <row r="28" spans="1:2" ht="12.75">
      <c r="A28" s="169"/>
      <c r="B28" s="170" t="s">
        <v>182</v>
      </c>
    </row>
    <row r="29" spans="1:2" ht="12.75">
      <c r="A29" s="169"/>
      <c r="B29" s="170" t="s">
        <v>183</v>
      </c>
    </row>
    <row r="30" spans="1:2" ht="12.75">
      <c r="A30" s="169"/>
      <c r="B30" s="169"/>
    </row>
    <row r="31" spans="1:2" ht="12.75">
      <c r="A31" s="169" t="s">
        <v>158</v>
      </c>
      <c r="B31" s="169"/>
    </row>
    <row r="32" spans="1:2" ht="12.75">
      <c r="A32" s="169"/>
      <c r="B32" s="170" t="s">
        <v>162</v>
      </c>
    </row>
    <row r="33" spans="1:2" ht="12.75">
      <c r="A33" s="169"/>
      <c r="B33" s="169"/>
    </row>
    <row r="36" ht="13.5">
      <c r="B36" s="114"/>
    </row>
    <row r="37" ht="12.75">
      <c r="B37" s="113"/>
    </row>
    <row r="38" spans="1:2" ht="12.75">
      <c r="A38" s="110"/>
      <c r="B38" s="113"/>
    </row>
  </sheetData>
  <sheetProtection/>
  <mergeCells count="1">
    <mergeCell ref="A7:B7"/>
  </mergeCells>
  <hyperlinks>
    <hyperlink ref="B21" location="'Tipus de visitant'!A1" display="1.1. Per tipus de visitant"/>
    <hyperlink ref="B24" location="'País emissor'!A1" display="2.1. Per països emissors"/>
    <hyperlink ref="B25" location="'Via accés'!A1" display="2.4. Per via d'accés"/>
    <hyperlink ref="B26" location="'Motiu del viatge'!A1" display="2.5. Per motiu del viatge"/>
    <hyperlink ref="B27" location="'Tipus d''allotjament'!A1" display="2.6. Per tipus d'allotjament"/>
    <hyperlink ref="B28" location="'Organització del viatge'!A1" display="2.7. Per tipus d'organització del viatge"/>
    <hyperlink ref="B29" location="'Trams de pernoctacions'!A1" display="2.8. Per trams de pernoctacions"/>
    <hyperlink ref="B32" location="'Comunitats autònomes'!A1" display="3.1. Per comunitat autònoma de destinació principal"/>
    <hyperlink ref="A7" r:id="rId1" display="observatoriempresaiocupacio.gencat.cat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5" customWidth="1"/>
    <col min="2" max="2" width="18.57421875" style="119" customWidth="1"/>
    <col min="3" max="5" width="12.7109375" style="163" customWidth="1"/>
    <col min="6" max="8" width="12.7109375" style="119" customWidth="1"/>
    <col min="9" max="9" width="3.421875" style="119" customWidth="1"/>
    <col min="10" max="16384" width="9.140625" style="119" customWidth="1"/>
  </cols>
  <sheetData>
    <row r="1" ht="12.75"/>
    <row r="2" ht="12.75">
      <c r="D2" s="115"/>
    </row>
    <row r="3" ht="12.75"/>
    <row r="5" spans="1:3" ht="12.75">
      <c r="A5" s="3"/>
      <c r="B5" s="4"/>
      <c r="C5" s="5"/>
    </row>
    <row r="6" spans="1:5" ht="13.5">
      <c r="A6" s="43" t="s">
        <v>124</v>
      </c>
      <c r="B6" s="44"/>
      <c r="C6" s="45"/>
      <c r="D6" s="178"/>
      <c r="E6" s="178"/>
    </row>
    <row r="7" spans="1:5" ht="12.75">
      <c r="A7" s="47" t="s">
        <v>140</v>
      </c>
      <c r="B7" s="48"/>
      <c r="C7" s="49"/>
      <c r="D7" s="49"/>
      <c r="E7" s="49"/>
    </row>
    <row r="8" spans="1:5" ht="12.75">
      <c r="A8" s="180"/>
      <c r="B8" s="181"/>
      <c r="C8" s="178"/>
      <c r="D8" s="178"/>
      <c r="E8" s="178"/>
    </row>
    <row r="9" spans="1:5" ht="12.75" customHeight="1">
      <c r="A9" s="158" t="s">
        <v>6</v>
      </c>
      <c r="B9" s="186"/>
      <c r="C9" s="185"/>
      <c r="D9" s="185"/>
      <c r="E9" s="185"/>
    </row>
    <row r="10" spans="1:5" s="11" customFormat="1" ht="30.75" customHeight="1">
      <c r="A10" s="188" t="s">
        <v>10</v>
      </c>
      <c r="B10" s="188"/>
      <c r="C10" s="189" t="s">
        <v>153</v>
      </c>
      <c r="D10" s="189" t="s">
        <v>154</v>
      </c>
      <c r="E10" s="189" t="s">
        <v>177</v>
      </c>
    </row>
    <row r="11" spans="1:5" ht="12.75">
      <c r="A11" s="226">
        <v>201601</v>
      </c>
      <c r="B11" s="227" t="s">
        <v>193</v>
      </c>
      <c r="C11" s="228">
        <v>667.3</v>
      </c>
      <c r="D11" s="228">
        <v>77.1</v>
      </c>
      <c r="E11" s="228">
        <v>744.4</v>
      </c>
    </row>
    <row r="12" spans="1:5" ht="12.75">
      <c r="A12" s="229">
        <v>201602</v>
      </c>
      <c r="B12" s="227" t="s">
        <v>194</v>
      </c>
      <c r="C12" s="230">
        <v>809.2</v>
      </c>
      <c r="D12" s="230">
        <v>120.9</v>
      </c>
      <c r="E12" s="230">
        <v>930.1</v>
      </c>
    </row>
    <row r="13" spans="1:5" ht="12.75">
      <c r="A13" s="226">
        <v>201603</v>
      </c>
      <c r="B13" s="232" t="s">
        <v>195</v>
      </c>
      <c r="C13" s="230">
        <v>927.5</v>
      </c>
      <c r="D13" s="230">
        <v>160.6</v>
      </c>
      <c r="E13" s="230">
        <v>1088</v>
      </c>
    </row>
    <row r="14" spans="1:5" ht="12.75">
      <c r="A14" s="229">
        <v>201604</v>
      </c>
      <c r="B14" s="232" t="s">
        <v>196</v>
      </c>
      <c r="C14" s="230">
        <v>1217.2</v>
      </c>
      <c r="D14" s="230">
        <v>261.7</v>
      </c>
      <c r="E14" s="230">
        <v>1478.9</v>
      </c>
    </row>
    <row r="15" spans="1:5" ht="12.75">
      <c r="A15" s="226">
        <v>201605</v>
      </c>
      <c r="B15" s="232" t="s">
        <v>197</v>
      </c>
      <c r="C15" s="230">
        <v>1231.9</v>
      </c>
      <c r="D15" s="230">
        <v>398.3</v>
      </c>
      <c r="E15" s="230">
        <v>1630.2</v>
      </c>
    </row>
    <row r="16" spans="1:5" ht="12.75">
      <c r="A16" s="229">
        <v>201606</v>
      </c>
      <c r="B16" s="232" t="s">
        <v>198</v>
      </c>
      <c r="C16" s="230">
        <v>1323.6</v>
      </c>
      <c r="D16" s="230">
        <v>466.3</v>
      </c>
      <c r="E16" s="230">
        <v>1789.9</v>
      </c>
    </row>
    <row r="17" spans="1:5" ht="12.75">
      <c r="A17" s="226">
        <v>201607</v>
      </c>
      <c r="B17" s="232" t="s">
        <v>199</v>
      </c>
      <c r="C17" s="230"/>
      <c r="D17" s="230"/>
      <c r="E17" s="230"/>
    </row>
    <row r="18" spans="1:5" ht="12.75">
      <c r="A18" s="229">
        <v>201608</v>
      </c>
      <c r="B18" s="232" t="s">
        <v>200</v>
      </c>
      <c r="C18" s="230"/>
      <c r="D18" s="230"/>
      <c r="E18" s="230"/>
    </row>
    <row r="19" spans="1:5" ht="12.75">
      <c r="A19" s="226">
        <v>201609</v>
      </c>
      <c r="B19" s="232" t="s">
        <v>201</v>
      </c>
      <c r="C19" s="230"/>
      <c r="D19" s="230"/>
      <c r="E19" s="230"/>
    </row>
    <row r="20" spans="1:5" ht="12.75">
      <c r="A20" s="229">
        <v>201610</v>
      </c>
      <c r="B20" s="232" t="s">
        <v>202</v>
      </c>
      <c r="C20" s="230"/>
      <c r="D20" s="230"/>
      <c r="E20" s="230"/>
    </row>
    <row r="21" spans="1:5" ht="12.75">
      <c r="A21" s="226">
        <v>201611</v>
      </c>
      <c r="B21" s="232" t="s">
        <v>203</v>
      </c>
      <c r="C21" s="230"/>
      <c r="D21" s="230"/>
      <c r="E21" s="230"/>
    </row>
    <row r="22" spans="1:5" ht="12.75">
      <c r="A22" s="233">
        <v>201612</v>
      </c>
      <c r="B22" s="234" t="s">
        <v>204</v>
      </c>
      <c r="C22" s="235"/>
      <c r="D22" s="235"/>
      <c r="E22" s="235"/>
    </row>
    <row r="23" spans="1:5" ht="12.75">
      <c r="A23" s="237" t="s">
        <v>205</v>
      </c>
      <c r="B23" s="238" t="s">
        <v>206</v>
      </c>
      <c r="C23" s="239">
        <v>2403.9</v>
      </c>
      <c r="D23" s="239">
        <v>358.6</v>
      </c>
      <c r="E23" s="239">
        <v>2762.5</v>
      </c>
    </row>
    <row r="24" spans="1:5" ht="12.75">
      <c r="A24" s="240" t="s">
        <v>207</v>
      </c>
      <c r="B24" s="241" t="s">
        <v>220</v>
      </c>
      <c r="C24" s="242"/>
      <c r="D24" s="242"/>
      <c r="E24" s="242"/>
    </row>
    <row r="25" spans="1:5" ht="12.75">
      <c r="A25" s="237" t="s">
        <v>208</v>
      </c>
      <c r="B25" s="241" t="s">
        <v>209</v>
      </c>
      <c r="C25" s="242"/>
      <c r="D25" s="242"/>
      <c r="E25" s="242"/>
    </row>
    <row r="26" spans="1:5" ht="12.75">
      <c r="A26" s="244" t="s">
        <v>210</v>
      </c>
      <c r="B26" s="245" t="s">
        <v>221</v>
      </c>
      <c r="C26" s="246"/>
      <c r="D26" s="246"/>
      <c r="E26" s="246"/>
    </row>
    <row r="27" spans="1:5" ht="12.75" customHeight="1">
      <c r="A27" s="248" t="s">
        <v>211</v>
      </c>
      <c r="B27" s="249" t="s">
        <v>212</v>
      </c>
      <c r="C27" s="250"/>
      <c r="D27" s="250"/>
      <c r="E27" s="250"/>
    </row>
    <row r="28" spans="1:5" ht="12.75">
      <c r="A28" s="251" t="s">
        <v>213</v>
      </c>
      <c r="B28" s="251" t="s">
        <v>214</v>
      </c>
      <c r="C28" s="108">
        <v>6176.6</v>
      </c>
      <c r="D28" s="108">
        <v>1484.8</v>
      </c>
      <c r="E28" s="108">
        <v>7661.4</v>
      </c>
    </row>
    <row r="29" ht="12" customHeight="1">
      <c r="A29" s="3" t="s">
        <v>223</v>
      </c>
    </row>
    <row r="30" ht="12" customHeight="1">
      <c r="A30" s="3" t="s">
        <v>243</v>
      </c>
    </row>
    <row r="31" spans="1:5" ht="12" customHeight="1">
      <c r="A31" s="274" t="s">
        <v>218</v>
      </c>
      <c r="B31" s="274"/>
      <c r="C31" s="274"/>
      <c r="D31" s="274"/>
      <c r="E31" s="274"/>
    </row>
    <row r="32" spans="1:5" ht="12" customHeight="1">
      <c r="A32" s="274"/>
      <c r="B32" s="274"/>
      <c r="C32" s="274"/>
      <c r="D32" s="274"/>
      <c r="E32" s="274"/>
    </row>
    <row r="33" spans="1:5" ht="12" customHeight="1">
      <c r="A33" s="274"/>
      <c r="B33" s="274"/>
      <c r="C33" s="274"/>
      <c r="D33" s="274"/>
      <c r="E33" s="274"/>
    </row>
    <row r="34" spans="1:5" ht="12" customHeight="1">
      <c r="A34" s="3" t="s">
        <v>219</v>
      </c>
      <c r="B34" s="140"/>
      <c r="C34" s="140"/>
      <c r="D34" s="140"/>
      <c r="E34" s="140"/>
    </row>
    <row r="35" spans="1:5" ht="12.75">
      <c r="A35" s="174"/>
      <c r="B35" s="174"/>
      <c r="C35" s="174"/>
      <c r="D35" s="174"/>
      <c r="E35" s="174"/>
    </row>
    <row r="36" spans="1:8" ht="12.75">
      <c r="A36" s="174"/>
      <c r="B36" s="174"/>
      <c r="C36" s="174"/>
      <c r="D36" s="174"/>
      <c r="E36" s="174"/>
      <c r="F36" s="163"/>
      <c r="G36" s="163"/>
      <c r="H36" s="176"/>
    </row>
    <row r="37" spans="1:3" ht="12.75">
      <c r="A37" s="3"/>
      <c r="B37" s="4"/>
      <c r="C37" s="5"/>
    </row>
    <row r="38" spans="1:8" ht="13.5">
      <c r="A38" s="43" t="s">
        <v>124</v>
      </c>
      <c r="B38" s="44"/>
      <c r="C38" s="45"/>
      <c r="D38" s="178"/>
      <c r="E38" s="178"/>
      <c r="F38" s="124"/>
      <c r="G38" s="124"/>
      <c r="H38" s="124"/>
    </row>
    <row r="39" spans="1:8" ht="12.75">
      <c r="A39" s="47" t="s">
        <v>140</v>
      </c>
      <c r="B39" s="48"/>
      <c r="C39" s="49"/>
      <c r="D39" s="49"/>
      <c r="E39" s="49"/>
      <c r="F39" s="124"/>
      <c r="G39" s="124"/>
      <c r="H39" s="124"/>
    </row>
    <row r="40" spans="1:8" ht="12.75">
      <c r="A40" s="180"/>
      <c r="B40" s="181"/>
      <c r="C40" s="178"/>
      <c r="D40" s="178"/>
      <c r="E40" s="178"/>
      <c r="F40" s="124"/>
      <c r="G40" s="124"/>
      <c r="H40" s="124"/>
    </row>
    <row r="41" spans="1:8" ht="12.75">
      <c r="A41" s="158" t="s">
        <v>233</v>
      </c>
      <c r="B41" s="186"/>
      <c r="C41" s="185"/>
      <c r="D41" s="185"/>
      <c r="E41" s="185"/>
      <c r="F41" s="124"/>
      <c r="G41" s="124"/>
      <c r="H41" s="124"/>
    </row>
    <row r="42" spans="1:8" ht="30.75" customHeight="1">
      <c r="A42" s="188" t="s">
        <v>10</v>
      </c>
      <c r="B42" s="188"/>
      <c r="C42" s="189" t="s">
        <v>153</v>
      </c>
      <c r="D42" s="189" t="s">
        <v>154</v>
      </c>
      <c r="E42" s="189" t="s">
        <v>177</v>
      </c>
      <c r="F42" s="144"/>
      <c r="G42" s="144"/>
      <c r="H42" s="252"/>
    </row>
    <row r="43" spans="1:8" ht="12.75">
      <c r="A43" s="226">
        <v>201601</v>
      </c>
      <c r="B43" s="227" t="s">
        <v>193</v>
      </c>
      <c r="C43" s="109">
        <v>0.108</v>
      </c>
      <c r="D43" s="109">
        <v>0.052</v>
      </c>
      <c r="E43" s="109">
        <v>0.097</v>
      </c>
      <c r="F43" s="268"/>
      <c r="G43" s="268"/>
      <c r="H43" s="268"/>
    </row>
    <row r="44" spans="1:8" ht="12.75">
      <c r="A44" s="229">
        <v>201602</v>
      </c>
      <c r="B44" s="227" t="s">
        <v>194</v>
      </c>
      <c r="C44" s="109">
        <v>0.131</v>
      </c>
      <c r="D44" s="109">
        <v>0.081</v>
      </c>
      <c r="E44" s="109">
        <v>0.121</v>
      </c>
      <c r="F44" s="268"/>
      <c r="G44" s="268"/>
      <c r="H44" s="268"/>
    </row>
    <row r="45" spans="1:8" ht="12.75">
      <c r="A45" s="226">
        <v>201603</v>
      </c>
      <c r="B45" s="232" t="s">
        <v>195</v>
      </c>
      <c r="C45" s="109">
        <v>0.15</v>
      </c>
      <c r="D45" s="109">
        <v>0.108</v>
      </c>
      <c r="E45" s="109">
        <v>0.142</v>
      </c>
      <c r="F45" s="124"/>
      <c r="G45" s="124"/>
      <c r="H45" s="124"/>
    </row>
    <row r="46" spans="1:8" ht="12.75">
      <c r="A46" s="229">
        <v>201604</v>
      </c>
      <c r="B46" s="232" t="s">
        <v>196</v>
      </c>
      <c r="C46" s="109">
        <v>0.197</v>
      </c>
      <c r="D46" s="109">
        <v>0.176</v>
      </c>
      <c r="E46" s="109">
        <v>0.193</v>
      </c>
      <c r="F46" s="124"/>
      <c r="G46" s="124"/>
      <c r="H46" s="124"/>
    </row>
    <row r="47" spans="1:8" ht="12.75">
      <c r="A47" s="226">
        <v>201605</v>
      </c>
      <c r="B47" s="232" t="s">
        <v>197</v>
      </c>
      <c r="C47" s="109">
        <v>0.199</v>
      </c>
      <c r="D47" s="109">
        <v>0.268</v>
      </c>
      <c r="E47" s="109">
        <v>0.213</v>
      </c>
      <c r="F47" s="124"/>
      <c r="G47" s="124"/>
      <c r="H47" s="124"/>
    </row>
    <row r="48" spans="1:5" ht="12.75">
      <c r="A48" s="229">
        <v>201606</v>
      </c>
      <c r="B48" s="232" t="s">
        <v>198</v>
      </c>
      <c r="C48" s="231">
        <v>0.214</v>
      </c>
      <c r="D48" s="231">
        <v>0.314</v>
      </c>
      <c r="E48" s="231">
        <v>0.234</v>
      </c>
    </row>
    <row r="49" spans="1:5" ht="12.75">
      <c r="A49" s="226">
        <v>201607</v>
      </c>
      <c r="B49" s="232" t="s">
        <v>199</v>
      </c>
      <c r="C49" s="231"/>
      <c r="D49" s="231"/>
      <c r="E49" s="231"/>
    </row>
    <row r="50" spans="1:5" ht="12.75">
      <c r="A50" s="229">
        <v>201608</v>
      </c>
      <c r="B50" s="232" t="s">
        <v>200</v>
      </c>
      <c r="C50" s="231"/>
      <c r="D50" s="231"/>
      <c r="E50" s="231"/>
    </row>
    <row r="51" spans="1:5" ht="12.75">
      <c r="A51" s="226">
        <v>201609</v>
      </c>
      <c r="B51" s="232" t="s">
        <v>201</v>
      </c>
      <c r="C51" s="231"/>
      <c r="D51" s="231"/>
      <c r="E51" s="231"/>
    </row>
    <row r="52" spans="1:5" ht="12.75">
      <c r="A52" s="229">
        <v>201610</v>
      </c>
      <c r="B52" s="232" t="s">
        <v>202</v>
      </c>
      <c r="C52" s="231"/>
      <c r="D52" s="231"/>
      <c r="E52" s="231"/>
    </row>
    <row r="53" spans="1:5" ht="12.75">
      <c r="A53" s="226">
        <v>201611</v>
      </c>
      <c r="B53" s="232" t="s">
        <v>203</v>
      </c>
      <c r="C53" s="231"/>
      <c r="D53" s="231"/>
      <c r="E53" s="231"/>
    </row>
    <row r="54" spans="1:5" ht="12.75">
      <c r="A54" s="233">
        <v>201612</v>
      </c>
      <c r="B54" s="234" t="s">
        <v>204</v>
      </c>
      <c r="C54" s="236"/>
      <c r="D54" s="236"/>
      <c r="E54" s="236"/>
    </row>
    <row r="55" spans="1:5" ht="12.75">
      <c r="A55" s="237" t="s">
        <v>205</v>
      </c>
      <c r="B55" s="238" t="s">
        <v>206</v>
      </c>
      <c r="C55" s="109">
        <v>0.389</v>
      </c>
      <c r="D55" s="109">
        <v>0.241</v>
      </c>
      <c r="E55" s="109">
        <v>0.361</v>
      </c>
    </row>
    <row r="56" spans="1:5" ht="12.75">
      <c r="A56" s="240" t="s">
        <v>207</v>
      </c>
      <c r="B56" s="241" t="s">
        <v>220</v>
      </c>
      <c r="C56" s="243"/>
      <c r="D56" s="243"/>
      <c r="E56" s="243"/>
    </row>
    <row r="57" spans="1:5" ht="12.75">
      <c r="A57" s="237" t="s">
        <v>208</v>
      </c>
      <c r="B57" s="241" t="s">
        <v>209</v>
      </c>
      <c r="C57" s="243"/>
      <c r="D57" s="243"/>
      <c r="E57" s="243"/>
    </row>
    <row r="58" spans="1:5" ht="12.75">
      <c r="A58" s="244" t="s">
        <v>210</v>
      </c>
      <c r="B58" s="245" t="s">
        <v>221</v>
      </c>
      <c r="C58" s="247"/>
      <c r="D58" s="247"/>
      <c r="E58" s="247"/>
    </row>
    <row r="59" spans="1:5" ht="12.75">
      <c r="A59" s="248" t="s">
        <v>211</v>
      </c>
      <c r="B59" s="249" t="s">
        <v>212</v>
      </c>
      <c r="C59" s="134"/>
      <c r="D59" s="134"/>
      <c r="E59" s="134"/>
    </row>
    <row r="60" spans="1:5" ht="12.75">
      <c r="A60" s="251" t="s">
        <v>213</v>
      </c>
      <c r="B60" s="251" t="s">
        <v>214</v>
      </c>
      <c r="C60" s="253">
        <v>1</v>
      </c>
      <c r="D60" s="253">
        <v>1</v>
      </c>
      <c r="E60" s="253">
        <v>1</v>
      </c>
    </row>
    <row r="61" spans="1:5" ht="12.75">
      <c r="A61" s="3" t="s">
        <v>223</v>
      </c>
      <c r="C61" s="119"/>
      <c r="D61" s="119"/>
      <c r="E61" s="119"/>
    </row>
    <row r="62" spans="1:5" ht="12.75">
      <c r="A62" s="3" t="s">
        <v>243</v>
      </c>
      <c r="C62" s="119"/>
      <c r="D62" s="119"/>
      <c r="E62" s="119"/>
    </row>
    <row r="63" spans="1:5" ht="12.75">
      <c r="A63" s="274" t="s">
        <v>218</v>
      </c>
      <c r="B63" s="274"/>
      <c r="C63" s="274"/>
      <c r="D63" s="274"/>
      <c r="E63" s="274"/>
    </row>
    <row r="64" spans="1:5" ht="12.75">
      <c r="A64" s="274"/>
      <c r="B64" s="274"/>
      <c r="C64" s="274"/>
      <c r="D64" s="274"/>
      <c r="E64" s="274"/>
    </row>
    <row r="65" spans="1:5" ht="12.75">
      <c r="A65" s="274"/>
      <c r="B65" s="274"/>
      <c r="C65" s="274"/>
      <c r="D65" s="274"/>
      <c r="E65" s="274"/>
    </row>
    <row r="66" spans="1:5" ht="12.75">
      <c r="A66" s="141" t="s">
        <v>219</v>
      </c>
      <c r="B66" s="164"/>
      <c r="C66" s="164"/>
      <c r="D66" s="164"/>
      <c r="E66" s="164"/>
    </row>
    <row r="67" spans="1:5" ht="12.75">
      <c r="A67" s="164"/>
      <c r="B67" s="164"/>
      <c r="C67" s="164"/>
      <c r="D67" s="164"/>
      <c r="E67" s="164"/>
    </row>
    <row r="68" spans="1:5" ht="12.75">
      <c r="A68" s="119"/>
      <c r="B68" s="163"/>
      <c r="C68" s="119"/>
      <c r="D68" s="119"/>
      <c r="E68" s="119"/>
    </row>
  </sheetData>
  <sheetProtection/>
  <mergeCells count="2">
    <mergeCell ref="A31:E33"/>
    <mergeCell ref="A63:E65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5" customWidth="1"/>
    <col min="2" max="2" width="18.57421875" style="119" customWidth="1"/>
    <col min="3" max="7" width="10.140625" style="163" customWidth="1"/>
    <col min="8" max="8" width="12.7109375" style="163" customWidth="1"/>
    <col min="9" max="9" width="10.7109375" style="119" customWidth="1"/>
    <col min="10" max="14" width="9.140625" style="119" customWidth="1"/>
    <col min="15" max="15" width="12.7109375" style="119" customWidth="1"/>
    <col min="16" max="16" width="4.28125" style="119" customWidth="1"/>
    <col min="17" max="16384" width="9.140625" style="119" customWidth="1"/>
  </cols>
  <sheetData>
    <row r="1" ht="12.75"/>
    <row r="2" ht="12.75"/>
    <row r="3" ht="12.75"/>
    <row r="5" spans="1:3" ht="12" customHeight="1">
      <c r="A5" s="3"/>
      <c r="B5" s="4"/>
      <c r="C5" s="5"/>
    </row>
    <row r="6" spans="1:8" ht="12" customHeight="1">
      <c r="A6" s="43" t="s">
        <v>124</v>
      </c>
      <c r="B6" s="44"/>
      <c r="C6" s="45"/>
      <c r="D6" s="178"/>
      <c r="E6" s="178"/>
      <c r="F6" s="178"/>
      <c r="G6" s="178"/>
      <c r="H6" s="178"/>
    </row>
    <row r="7" spans="1:8" ht="12" customHeight="1">
      <c r="A7" s="47" t="s">
        <v>146</v>
      </c>
      <c r="B7" s="48"/>
      <c r="C7" s="49"/>
      <c r="D7" s="49"/>
      <c r="E7" s="49"/>
      <c r="F7" s="49"/>
      <c r="G7" s="49"/>
      <c r="H7" s="49"/>
    </row>
    <row r="8" spans="1:8" ht="12" customHeight="1">
      <c r="A8" s="180"/>
      <c r="B8" s="181"/>
      <c r="C8" s="178"/>
      <c r="D8" s="178"/>
      <c r="E8" s="178"/>
      <c r="F8" s="178"/>
      <c r="G8" s="178"/>
      <c r="H8" s="178"/>
    </row>
    <row r="9" spans="1:8" ht="12" customHeight="1">
      <c r="A9" s="158" t="s">
        <v>6</v>
      </c>
      <c r="B9" s="186"/>
      <c r="C9" s="185"/>
      <c r="D9" s="185"/>
      <c r="E9" s="185"/>
      <c r="F9" s="185"/>
      <c r="G9" s="185"/>
      <c r="H9" s="185"/>
    </row>
    <row r="10" spans="1:8" s="11" customFormat="1" ht="33.75" customHeight="1">
      <c r="A10" s="188" t="s">
        <v>10</v>
      </c>
      <c r="B10" s="188"/>
      <c r="C10" s="189" t="s">
        <v>141</v>
      </c>
      <c r="D10" s="189" t="s">
        <v>142</v>
      </c>
      <c r="E10" s="189" t="s">
        <v>143</v>
      </c>
      <c r="F10" s="189" t="s">
        <v>144</v>
      </c>
      <c r="G10" s="189" t="s">
        <v>145</v>
      </c>
      <c r="H10" s="189" t="s">
        <v>177</v>
      </c>
    </row>
    <row r="11" spans="1:8" ht="12.75">
      <c r="A11" s="226">
        <v>201601</v>
      </c>
      <c r="B11" s="227" t="s">
        <v>193</v>
      </c>
      <c r="C11" s="228">
        <v>62</v>
      </c>
      <c r="D11" s="228">
        <v>269.2</v>
      </c>
      <c r="E11" s="228">
        <v>260.5</v>
      </c>
      <c r="F11" s="228">
        <v>113.4</v>
      </c>
      <c r="G11" s="228">
        <v>39.4</v>
      </c>
      <c r="H11" s="228">
        <v>744.4</v>
      </c>
    </row>
    <row r="12" spans="1:8" ht="12.75">
      <c r="A12" s="229">
        <v>201602</v>
      </c>
      <c r="B12" s="227" t="s">
        <v>194</v>
      </c>
      <c r="C12" s="230">
        <v>56.6</v>
      </c>
      <c r="D12" s="230">
        <v>324.8</v>
      </c>
      <c r="E12" s="230">
        <v>417.6</v>
      </c>
      <c r="F12" s="230">
        <v>98.3</v>
      </c>
      <c r="G12" s="230">
        <v>32.8</v>
      </c>
      <c r="H12" s="230">
        <v>930.1</v>
      </c>
    </row>
    <row r="13" spans="1:8" ht="12.75">
      <c r="A13" s="226">
        <v>201603</v>
      </c>
      <c r="B13" s="232" t="s">
        <v>195</v>
      </c>
      <c r="C13" s="230">
        <v>73.2</v>
      </c>
      <c r="D13" s="230">
        <v>433.1</v>
      </c>
      <c r="E13" s="230">
        <v>451.9</v>
      </c>
      <c r="F13" s="230">
        <v>97.8</v>
      </c>
      <c r="G13" s="230">
        <v>32.1</v>
      </c>
      <c r="H13" s="230">
        <v>1088</v>
      </c>
    </row>
    <row r="14" spans="1:8" ht="12.75">
      <c r="A14" s="229">
        <v>201604</v>
      </c>
      <c r="B14" s="232" t="s">
        <v>196</v>
      </c>
      <c r="C14" s="230">
        <v>76</v>
      </c>
      <c r="D14" s="230">
        <v>419.2</v>
      </c>
      <c r="E14" s="230">
        <v>787.5</v>
      </c>
      <c r="F14" s="230">
        <v>165.1</v>
      </c>
      <c r="G14" s="230">
        <v>31.1</v>
      </c>
      <c r="H14" s="230">
        <v>1478.9</v>
      </c>
    </row>
    <row r="15" spans="1:8" ht="12.75">
      <c r="A15" s="226">
        <v>201605</v>
      </c>
      <c r="B15" s="232" t="s">
        <v>197</v>
      </c>
      <c r="C15" s="230">
        <v>94.4</v>
      </c>
      <c r="D15" s="230">
        <v>516.4</v>
      </c>
      <c r="E15" s="230">
        <v>782.5</v>
      </c>
      <c r="F15" s="230">
        <v>200.1</v>
      </c>
      <c r="G15" s="230">
        <v>36.9</v>
      </c>
      <c r="H15" s="230">
        <v>1630.2</v>
      </c>
    </row>
    <row r="16" spans="1:8" ht="12.75">
      <c r="A16" s="229">
        <v>201606</v>
      </c>
      <c r="B16" s="232" t="s">
        <v>198</v>
      </c>
      <c r="C16" s="230">
        <v>139.4</v>
      </c>
      <c r="D16" s="230">
        <v>432.5</v>
      </c>
      <c r="E16" s="230">
        <v>762</v>
      </c>
      <c r="F16" s="230">
        <v>381</v>
      </c>
      <c r="G16" s="230">
        <v>74.9</v>
      </c>
      <c r="H16" s="230">
        <v>1789.9</v>
      </c>
    </row>
    <row r="17" spans="1:8" ht="12.75">
      <c r="A17" s="226">
        <v>201607</v>
      </c>
      <c r="B17" s="232" t="s">
        <v>199</v>
      </c>
      <c r="C17" s="230"/>
      <c r="D17" s="230"/>
      <c r="E17" s="230"/>
      <c r="F17" s="230"/>
      <c r="G17" s="230"/>
      <c r="H17" s="230"/>
    </row>
    <row r="18" spans="1:8" ht="12.75">
      <c r="A18" s="229">
        <v>201608</v>
      </c>
      <c r="B18" s="232" t="s">
        <v>200</v>
      </c>
      <c r="C18" s="230"/>
      <c r="D18" s="230"/>
      <c r="E18" s="230"/>
      <c r="F18" s="230"/>
      <c r="G18" s="230"/>
      <c r="H18" s="230"/>
    </row>
    <row r="19" spans="1:8" ht="12.75">
      <c r="A19" s="226">
        <v>201609</v>
      </c>
      <c r="B19" s="232" t="s">
        <v>201</v>
      </c>
      <c r="C19" s="230"/>
      <c r="D19" s="230"/>
      <c r="E19" s="230"/>
      <c r="F19" s="230"/>
      <c r="G19" s="230"/>
      <c r="H19" s="230"/>
    </row>
    <row r="20" spans="1:8" ht="12.75">
      <c r="A20" s="229">
        <v>201610</v>
      </c>
      <c r="B20" s="232" t="s">
        <v>202</v>
      </c>
      <c r="C20" s="230"/>
      <c r="D20" s="230"/>
      <c r="E20" s="230"/>
      <c r="F20" s="230"/>
      <c r="G20" s="230"/>
      <c r="H20" s="230"/>
    </row>
    <row r="21" spans="1:8" ht="12.75">
      <c r="A21" s="226">
        <v>201611</v>
      </c>
      <c r="B21" s="232" t="s">
        <v>203</v>
      </c>
      <c r="C21" s="230"/>
      <c r="D21" s="230"/>
      <c r="E21" s="230"/>
      <c r="F21" s="230"/>
      <c r="G21" s="230"/>
      <c r="H21" s="230"/>
    </row>
    <row r="22" spans="1:8" ht="12.75">
      <c r="A22" s="233">
        <v>201612</v>
      </c>
      <c r="B22" s="234" t="s">
        <v>204</v>
      </c>
      <c r="C22" s="235"/>
      <c r="D22" s="235"/>
      <c r="E22" s="235"/>
      <c r="F22" s="235"/>
      <c r="G22" s="235"/>
      <c r="H22" s="235"/>
    </row>
    <row r="23" spans="1:8" ht="12.75">
      <c r="A23" s="237" t="s">
        <v>205</v>
      </c>
      <c r="B23" s="238" t="s">
        <v>206</v>
      </c>
      <c r="C23" s="239">
        <v>191.8</v>
      </c>
      <c r="D23" s="239">
        <v>1027</v>
      </c>
      <c r="E23" s="239">
        <v>1130</v>
      </c>
      <c r="F23" s="239">
        <v>309.5</v>
      </c>
      <c r="G23" s="239">
        <v>104.2</v>
      </c>
      <c r="H23" s="239">
        <v>2762.5</v>
      </c>
    </row>
    <row r="24" spans="1:8" ht="12.75">
      <c r="A24" s="240" t="s">
        <v>207</v>
      </c>
      <c r="B24" s="241" t="s">
        <v>220</v>
      </c>
      <c r="C24" s="242"/>
      <c r="D24" s="242"/>
      <c r="E24" s="242"/>
      <c r="F24" s="242"/>
      <c r="G24" s="242"/>
      <c r="H24" s="242"/>
    </row>
    <row r="25" spans="1:8" ht="12.75">
      <c r="A25" s="237" t="s">
        <v>208</v>
      </c>
      <c r="B25" s="241" t="s">
        <v>209</v>
      </c>
      <c r="C25" s="242"/>
      <c r="D25" s="242"/>
      <c r="E25" s="242"/>
      <c r="F25" s="242"/>
      <c r="G25" s="242"/>
      <c r="H25" s="242"/>
    </row>
    <row r="26" spans="1:8" ht="12.75">
      <c r="A26" s="244" t="s">
        <v>210</v>
      </c>
      <c r="B26" s="245" t="s">
        <v>221</v>
      </c>
      <c r="C26" s="246"/>
      <c r="D26" s="246"/>
      <c r="E26" s="246"/>
      <c r="F26" s="246"/>
      <c r="G26" s="246"/>
      <c r="H26" s="246"/>
    </row>
    <row r="27" spans="1:8" ht="12.75" customHeight="1">
      <c r="A27" s="248" t="s">
        <v>211</v>
      </c>
      <c r="B27" s="249" t="s">
        <v>212</v>
      </c>
      <c r="C27" s="250"/>
      <c r="D27" s="250"/>
      <c r="E27" s="250"/>
      <c r="F27" s="250"/>
      <c r="G27" s="250"/>
      <c r="H27" s="250"/>
    </row>
    <row r="28" spans="1:8" ht="12.75">
      <c r="A28" s="251" t="s">
        <v>213</v>
      </c>
      <c r="B28" s="251" t="s">
        <v>214</v>
      </c>
      <c r="C28" s="108">
        <v>501.5</v>
      </c>
      <c r="D28" s="108">
        <v>2395.1</v>
      </c>
      <c r="E28" s="108">
        <v>3462</v>
      </c>
      <c r="F28" s="108">
        <v>1055.7</v>
      </c>
      <c r="G28" s="108">
        <v>247.1</v>
      </c>
      <c r="H28" s="108">
        <v>7661.4</v>
      </c>
    </row>
    <row r="29" ht="12" customHeight="1">
      <c r="A29" s="3" t="s">
        <v>223</v>
      </c>
    </row>
    <row r="30" ht="12" customHeight="1">
      <c r="A30" s="3" t="s">
        <v>243</v>
      </c>
    </row>
    <row r="31" spans="1:8" ht="12" customHeight="1">
      <c r="A31" s="274" t="s">
        <v>218</v>
      </c>
      <c r="B31" s="274"/>
      <c r="C31" s="274"/>
      <c r="D31" s="274"/>
      <c r="E31" s="274"/>
      <c r="F31" s="274"/>
      <c r="G31" s="274"/>
      <c r="H31" s="274"/>
    </row>
    <row r="32" spans="1:8" ht="12" customHeight="1">
      <c r="A32" s="274"/>
      <c r="B32" s="274"/>
      <c r="C32" s="274"/>
      <c r="D32" s="274"/>
      <c r="E32" s="274"/>
      <c r="F32" s="274"/>
      <c r="G32" s="274"/>
      <c r="H32" s="274"/>
    </row>
    <row r="33" spans="1:8" ht="12" customHeight="1">
      <c r="A33" s="141" t="s">
        <v>219</v>
      </c>
      <c r="B33" s="140"/>
      <c r="C33" s="140"/>
      <c r="D33" s="140"/>
      <c r="E33" s="140"/>
      <c r="F33" s="140"/>
      <c r="G33" s="140"/>
      <c r="H33" s="140"/>
    </row>
    <row r="34" spans="6:14" ht="12.75">
      <c r="F34" s="119"/>
      <c r="G34" s="177"/>
      <c r="H34" s="177"/>
      <c r="I34" s="177"/>
      <c r="J34" s="177"/>
      <c r="K34" s="177"/>
      <c r="L34" s="177"/>
      <c r="M34" s="177"/>
      <c r="N34" s="177"/>
    </row>
    <row r="36" spans="1:8" ht="12.75">
      <c r="A36" s="3"/>
      <c r="B36" s="4"/>
      <c r="C36" s="5"/>
      <c r="H36" s="119"/>
    </row>
    <row r="37" spans="1:8" ht="13.5">
      <c r="A37" s="43" t="s">
        <v>124</v>
      </c>
      <c r="B37" s="44"/>
      <c r="C37" s="45"/>
      <c r="D37" s="178"/>
      <c r="E37" s="178"/>
      <c r="F37" s="178"/>
      <c r="G37" s="178"/>
      <c r="H37" s="181"/>
    </row>
    <row r="38" spans="1:8" ht="12.75">
      <c r="A38" s="47" t="s">
        <v>146</v>
      </c>
      <c r="B38" s="48"/>
      <c r="C38" s="49"/>
      <c r="D38" s="49"/>
      <c r="E38" s="49"/>
      <c r="F38" s="49"/>
      <c r="G38" s="49"/>
      <c r="H38" s="48"/>
    </row>
    <row r="39" spans="1:8" ht="12.75">
      <c r="A39" s="225"/>
      <c r="B39" s="124"/>
      <c r="C39" s="179"/>
      <c r="D39" s="179"/>
      <c r="E39" s="179"/>
      <c r="F39" s="179"/>
      <c r="G39" s="179"/>
      <c r="H39" s="119"/>
    </row>
    <row r="40" spans="1:8" ht="12.75">
      <c r="A40" s="158" t="s">
        <v>233</v>
      </c>
      <c r="B40" s="186"/>
      <c r="C40" s="185"/>
      <c r="D40" s="185"/>
      <c r="E40" s="185"/>
      <c r="F40" s="185"/>
      <c r="G40" s="185"/>
      <c r="H40" s="119"/>
    </row>
    <row r="41" spans="1:8" ht="33.75" customHeight="1">
      <c r="A41" s="188" t="s">
        <v>10</v>
      </c>
      <c r="B41" s="188"/>
      <c r="C41" s="189" t="s">
        <v>141</v>
      </c>
      <c r="D41" s="189" t="s">
        <v>142</v>
      </c>
      <c r="E41" s="189" t="s">
        <v>143</v>
      </c>
      <c r="F41" s="189" t="s">
        <v>144</v>
      </c>
      <c r="G41" s="189" t="s">
        <v>145</v>
      </c>
      <c r="H41" s="189" t="s">
        <v>177</v>
      </c>
    </row>
    <row r="42" spans="1:8" ht="12.75">
      <c r="A42" s="226">
        <v>201601</v>
      </c>
      <c r="B42" s="227" t="s">
        <v>193</v>
      </c>
      <c r="C42" s="109">
        <v>0.124</v>
      </c>
      <c r="D42" s="109">
        <v>0.112</v>
      </c>
      <c r="E42" s="109">
        <v>0.075</v>
      </c>
      <c r="F42" s="109">
        <v>0.107</v>
      </c>
      <c r="G42" s="109">
        <v>0.159</v>
      </c>
      <c r="H42" s="109">
        <v>0.097</v>
      </c>
    </row>
    <row r="43" spans="1:8" ht="12.75">
      <c r="A43" s="229">
        <v>201602</v>
      </c>
      <c r="B43" s="227" t="s">
        <v>194</v>
      </c>
      <c r="C43" s="109">
        <v>0.113</v>
      </c>
      <c r="D43" s="109">
        <v>0.136</v>
      </c>
      <c r="E43" s="109">
        <v>0.121</v>
      </c>
      <c r="F43" s="109">
        <v>0.093</v>
      </c>
      <c r="G43" s="109">
        <v>0.133</v>
      </c>
      <c r="H43" s="109">
        <v>0.121</v>
      </c>
    </row>
    <row r="44" spans="1:8" ht="12.75">
      <c r="A44" s="226">
        <v>201603</v>
      </c>
      <c r="B44" s="232" t="s">
        <v>195</v>
      </c>
      <c r="C44" s="109">
        <v>0.146</v>
      </c>
      <c r="D44" s="109">
        <v>0.181</v>
      </c>
      <c r="E44" s="109">
        <v>0.131</v>
      </c>
      <c r="F44" s="109">
        <v>0.093</v>
      </c>
      <c r="G44" s="109">
        <v>0.13</v>
      </c>
      <c r="H44" s="109">
        <v>0.142</v>
      </c>
    </row>
    <row r="45" spans="1:8" ht="12.75">
      <c r="A45" s="229">
        <v>201604</v>
      </c>
      <c r="B45" s="232" t="s">
        <v>196</v>
      </c>
      <c r="C45" s="109">
        <v>0.151</v>
      </c>
      <c r="D45" s="109">
        <v>0.175</v>
      </c>
      <c r="E45" s="109">
        <v>0.227</v>
      </c>
      <c r="F45" s="109">
        <v>0.156</v>
      </c>
      <c r="G45" s="109">
        <v>0.126</v>
      </c>
      <c r="H45" s="109">
        <v>0.193</v>
      </c>
    </row>
    <row r="46" spans="1:8" ht="12.75">
      <c r="A46" s="226">
        <v>201605</v>
      </c>
      <c r="B46" s="232" t="s">
        <v>197</v>
      </c>
      <c r="C46" s="109">
        <v>0.188</v>
      </c>
      <c r="D46" s="109">
        <v>0.216</v>
      </c>
      <c r="E46" s="109">
        <v>0.226</v>
      </c>
      <c r="F46" s="109">
        <v>0.19</v>
      </c>
      <c r="G46" s="109">
        <v>0.149</v>
      </c>
      <c r="H46" s="109">
        <v>0.213</v>
      </c>
    </row>
    <row r="47" spans="1:8" ht="12.75">
      <c r="A47" s="229">
        <v>201606</v>
      </c>
      <c r="B47" s="232" t="s">
        <v>198</v>
      </c>
      <c r="C47" s="231">
        <v>0.278</v>
      </c>
      <c r="D47" s="231">
        <v>0.181</v>
      </c>
      <c r="E47" s="231">
        <v>0.22</v>
      </c>
      <c r="F47" s="231">
        <v>0.361</v>
      </c>
      <c r="G47" s="231">
        <v>0.303</v>
      </c>
      <c r="H47" s="231">
        <v>0.234</v>
      </c>
    </row>
    <row r="48" spans="1:8" ht="12.75">
      <c r="A48" s="226">
        <v>201607</v>
      </c>
      <c r="B48" s="232" t="s">
        <v>199</v>
      </c>
      <c r="C48" s="231"/>
      <c r="D48" s="231"/>
      <c r="E48" s="231"/>
      <c r="F48" s="231"/>
      <c r="G48" s="231"/>
      <c r="H48" s="231"/>
    </row>
    <row r="49" spans="1:8" ht="12.75">
      <c r="A49" s="229">
        <v>201608</v>
      </c>
      <c r="B49" s="232" t="s">
        <v>200</v>
      </c>
      <c r="C49" s="231"/>
      <c r="D49" s="231"/>
      <c r="E49" s="231"/>
      <c r="F49" s="231"/>
      <c r="G49" s="231"/>
      <c r="H49" s="231"/>
    </row>
    <row r="50" spans="1:8" ht="12.75">
      <c r="A50" s="226">
        <v>201609</v>
      </c>
      <c r="B50" s="232" t="s">
        <v>201</v>
      </c>
      <c r="C50" s="231"/>
      <c r="D50" s="231"/>
      <c r="E50" s="231"/>
      <c r="F50" s="231"/>
      <c r="G50" s="231"/>
      <c r="H50" s="231"/>
    </row>
    <row r="51" spans="1:8" ht="12.75">
      <c r="A51" s="229">
        <v>201610</v>
      </c>
      <c r="B51" s="232" t="s">
        <v>202</v>
      </c>
      <c r="C51" s="231"/>
      <c r="D51" s="231"/>
      <c r="E51" s="231"/>
      <c r="F51" s="231"/>
      <c r="G51" s="231"/>
      <c r="H51" s="231"/>
    </row>
    <row r="52" spans="1:8" ht="12.75">
      <c r="A52" s="226">
        <v>201611</v>
      </c>
      <c r="B52" s="232" t="s">
        <v>203</v>
      </c>
      <c r="C52" s="231"/>
      <c r="D52" s="231"/>
      <c r="E52" s="231"/>
      <c r="F52" s="231"/>
      <c r="G52" s="231"/>
      <c r="H52" s="231"/>
    </row>
    <row r="53" spans="1:8" ht="12.75">
      <c r="A53" s="233">
        <v>201612</v>
      </c>
      <c r="B53" s="234" t="s">
        <v>204</v>
      </c>
      <c r="C53" s="236"/>
      <c r="D53" s="236"/>
      <c r="E53" s="236"/>
      <c r="F53" s="236"/>
      <c r="G53" s="236"/>
      <c r="H53" s="236"/>
    </row>
    <row r="54" spans="1:8" ht="12.75">
      <c r="A54" s="237" t="s">
        <v>205</v>
      </c>
      <c r="B54" s="238" t="s">
        <v>206</v>
      </c>
      <c r="C54" s="109">
        <v>0.382</v>
      </c>
      <c r="D54" s="109">
        <v>0.429</v>
      </c>
      <c r="E54" s="109">
        <v>0.326</v>
      </c>
      <c r="F54" s="109">
        <v>0.293</v>
      </c>
      <c r="G54" s="109">
        <v>0.422</v>
      </c>
      <c r="H54" s="109">
        <v>0.361</v>
      </c>
    </row>
    <row r="55" spans="1:8" ht="12.75">
      <c r="A55" s="240" t="s">
        <v>207</v>
      </c>
      <c r="B55" s="241" t="s">
        <v>220</v>
      </c>
      <c r="C55" s="243"/>
      <c r="D55" s="243"/>
      <c r="E55" s="243"/>
      <c r="F55" s="243"/>
      <c r="G55" s="243"/>
      <c r="H55" s="243"/>
    </row>
    <row r="56" spans="1:8" ht="12.75">
      <c r="A56" s="237" t="s">
        <v>208</v>
      </c>
      <c r="B56" s="241" t="s">
        <v>209</v>
      </c>
      <c r="C56" s="243"/>
      <c r="D56" s="243"/>
      <c r="E56" s="243"/>
      <c r="F56" s="243"/>
      <c r="G56" s="243"/>
      <c r="H56" s="243"/>
    </row>
    <row r="57" spans="1:8" ht="12.75">
      <c r="A57" s="244" t="s">
        <v>210</v>
      </c>
      <c r="B57" s="245" t="s">
        <v>221</v>
      </c>
      <c r="C57" s="247"/>
      <c r="D57" s="247"/>
      <c r="E57" s="247"/>
      <c r="F57" s="247"/>
      <c r="G57" s="247"/>
      <c r="H57" s="247"/>
    </row>
    <row r="58" spans="1:8" ht="12.75">
      <c r="A58" s="248" t="s">
        <v>211</v>
      </c>
      <c r="B58" s="249" t="s">
        <v>212</v>
      </c>
      <c r="C58" s="134"/>
      <c r="D58" s="134"/>
      <c r="E58" s="134"/>
      <c r="F58" s="134"/>
      <c r="G58" s="134"/>
      <c r="H58" s="134"/>
    </row>
    <row r="59" spans="1:8" ht="12.75">
      <c r="A59" s="251" t="s">
        <v>213</v>
      </c>
      <c r="B59" s="254" t="s">
        <v>214</v>
      </c>
      <c r="C59" s="253">
        <v>1</v>
      </c>
      <c r="D59" s="253">
        <v>1</v>
      </c>
      <c r="E59" s="253">
        <v>1</v>
      </c>
      <c r="F59" s="253">
        <v>1</v>
      </c>
      <c r="G59" s="253">
        <v>1</v>
      </c>
      <c r="H59" s="253">
        <v>1</v>
      </c>
    </row>
    <row r="60" spans="1:8" ht="12.75">
      <c r="A60" s="3" t="s">
        <v>223</v>
      </c>
      <c r="C60" s="119"/>
      <c r="D60" s="119"/>
      <c r="E60" s="119"/>
      <c r="F60" s="119"/>
      <c r="G60" s="119"/>
      <c r="H60" s="119"/>
    </row>
    <row r="61" spans="1:8" ht="12.75">
      <c r="A61" s="3" t="s">
        <v>243</v>
      </c>
      <c r="C61" s="119"/>
      <c r="D61" s="119"/>
      <c r="E61" s="119"/>
      <c r="F61" s="119"/>
      <c r="G61" s="119"/>
      <c r="H61" s="119"/>
    </row>
    <row r="62" spans="1:8" ht="12.75">
      <c r="A62" s="274" t="s">
        <v>218</v>
      </c>
      <c r="B62" s="274"/>
      <c r="C62" s="274"/>
      <c r="D62" s="274"/>
      <c r="E62" s="274"/>
      <c r="F62" s="274"/>
      <c r="G62" s="274"/>
      <c r="H62" s="274"/>
    </row>
    <row r="63" spans="1:8" ht="12.75">
      <c r="A63" s="274"/>
      <c r="B63" s="274"/>
      <c r="C63" s="274"/>
      <c r="D63" s="274"/>
      <c r="E63" s="274"/>
      <c r="F63" s="274"/>
      <c r="G63" s="274"/>
      <c r="H63" s="274"/>
    </row>
    <row r="64" spans="1:8" ht="12.75">
      <c r="A64" s="3" t="s">
        <v>219</v>
      </c>
      <c r="B64" s="164"/>
      <c r="C64" s="164"/>
      <c r="D64" s="164"/>
      <c r="E64" s="164"/>
      <c r="F64" s="164"/>
      <c r="G64" s="164"/>
      <c r="H64" s="164"/>
    </row>
    <row r="65" spans="1:8" ht="12.75">
      <c r="A65" s="164"/>
      <c r="B65" s="164"/>
      <c r="C65" s="164"/>
      <c r="D65" s="164"/>
      <c r="E65" s="164"/>
      <c r="F65" s="164"/>
      <c r="G65" s="164"/>
      <c r="H65" s="164"/>
    </row>
  </sheetData>
  <sheetProtection/>
  <mergeCells count="2">
    <mergeCell ref="A62:H63"/>
    <mergeCell ref="A31:H32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T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5" customWidth="1"/>
    <col min="2" max="2" width="18.57421875" style="119" customWidth="1"/>
    <col min="3" max="7" width="13.28125" style="163" customWidth="1"/>
    <col min="8" max="8" width="13.57421875" style="163" customWidth="1"/>
    <col min="9" max="9" width="13.28125" style="163" customWidth="1"/>
    <col min="10" max="10" width="13.28125" style="115" customWidth="1"/>
    <col min="11" max="11" width="15.421875" style="163" customWidth="1"/>
    <col min="12" max="12" width="8.00390625" style="119" customWidth="1"/>
    <col min="13" max="17" width="13.28125" style="163" customWidth="1"/>
    <col min="18" max="18" width="14.00390625" style="163" customWidth="1"/>
    <col min="19" max="19" width="13.28125" style="163" customWidth="1"/>
    <col min="20" max="20" width="13.28125" style="115" customWidth="1"/>
    <col min="21" max="21" width="16.140625" style="119" customWidth="1"/>
    <col min="22" max="16384" width="9.140625" style="119" customWidth="1"/>
  </cols>
  <sheetData>
    <row r="1" ht="12.75"/>
    <row r="2" ht="12.75"/>
    <row r="3" ht="12.75"/>
    <row r="5" spans="1:3" ht="13.5">
      <c r="A5" s="3"/>
      <c r="B5" s="4"/>
      <c r="C5" s="5"/>
    </row>
    <row r="6" spans="1:11" ht="13.5">
      <c r="A6" s="43" t="s">
        <v>147</v>
      </c>
      <c r="B6" s="44"/>
      <c r="C6" s="45"/>
      <c r="D6" s="178"/>
      <c r="E6" s="178"/>
      <c r="F6" s="178"/>
      <c r="G6" s="178"/>
      <c r="H6" s="178"/>
      <c r="I6" s="178"/>
      <c r="J6" s="45"/>
      <c r="K6" s="178"/>
    </row>
    <row r="7" spans="1:11" ht="13.5">
      <c r="A7" s="47" t="s">
        <v>161</v>
      </c>
      <c r="B7" s="48"/>
      <c r="C7" s="49"/>
      <c r="D7" s="49"/>
      <c r="E7" s="49"/>
      <c r="F7" s="49"/>
      <c r="G7" s="49"/>
      <c r="H7" s="49"/>
      <c r="I7" s="49"/>
      <c r="J7" s="131"/>
      <c r="K7" s="49"/>
    </row>
    <row r="8" spans="10:11" ht="13.5">
      <c r="J8" s="45"/>
      <c r="K8" s="179"/>
    </row>
    <row r="9" spans="1:11" ht="12.75" customHeight="1">
      <c r="A9" s="182" t="s">
        <v>6</v>
      </c>
      <c r="B9" s="183"/>
      <c r="C9" s="184"/>
      <c r="D9" s="184"/>
      <c r="E9" s="184"/>
      <c r="F9" s="184"/>
      <c r="G9" s="184"/>
      <c r="H9" s="184"/>
      <c r="I9" s="184"/>
      <c r="J9" s="255"/>
      <c r="K9" s="187"/>
    </row>
    <row r="10" spans="1:11" s="11" customFormat="1" ht="35.25" customHeight="1">
      <c r="A10" s="188" t="s">
        <v>10</v>
      </c>
      <c r="B10" s="188"/>
      <c r="C10" s="189" t="s">
        <v>148</v>
      </c>
      <c r="D10" s="189" t="s">
        <v>174</v>
      </c>
      <c r="E10" s="189" t="s">
        <v>149</v>
      </c>
      <c r="F10" s="189" t="s">
        <v>150</v>
      </c>
      <c r="G10" s="189" t="s">
        <v>175</v>
      </c>
      <c r="H10" s="189" t="s">
        <v>176</v>
      </c>
      <c r="I10" s="189" t="s">
        <v>160</v>
      </c>
      <c r="J10" s="189" t="s">
        <v>173</v>
      </c>
      <c r="K10" s="189" t="s">
        <v>172</v>
      </c>
    </row>
    <row r="11" spans="1:11" ht="13.5">
      <c r="A11" s="190">
        <v>201601</v>
      </c>
      <c r="B11" s="191" t="s">
        <v>193</v>
      </c>
      <c r="C11" s="148">
        <v>516.7</v>
      </c>
      <c r="D11" s="148">
        <v>97.6</v>
      </c>
      <c r="E11" s="148">
        <v>1047.6</v>
      </c>
      <c r="F11" s="148">
        <v>744.4</v>
      </c>
      <c r="G11" s="148">
        <v>366.7</v>
      </c>
      <c r="H11" s="148">
        <v>397.4</v>
      </c>
      <c r="I11" s="148">
        <v>344.3</v>
      </c>
      <c r="J11" s="256">
        <v>3514.6</v>
      </c>
      <c r="K11" s="148">
        <v>2770.2</v>
      </c>
    </row>
    <row r="12" spans="1:20" ht="12.75">
      <c r="A12" s="193">
        <v>201602</v>
      </c>
      <c r="B12" s="191" t="s">
        <v>194</v>
      </c>
      <c r="C12" s="146">
        <v>490.6</v>
      </c>
      <c r="D12" s="146">
        <v>164.7</v>
      </c>
      <c r="E12" s="146">
        <v>1114.7</v>
      </c>
      <c r="F12" s="146">
        <v>930.1</v>
      </c>
      <c r="G12" s="146">
        <v>361.5</v>
      </c>
      <c r="H12" s="146">
        <v>333.2</v>
      </c>
      <c r="I12" s="146">
        <v>279.5</v>
      </c>
      <c r="J12" s="257">
        <v>3674.3</v>
      </c>
      <c r="K12" s="146">
        <v>2744.3</v>
      </c>
      <c r="M12" s="119"/>
      <c r="N12" s="119"/>
      <c r="O12" s="119"/>
      <c r="P12" s="119"/>
      <c r="Q12" s="119"/>
      <c r="R12" s="119"/>
      <c r="S12" s="119"/>
      <c r="T12" s="119"/>
    </row>
    <row r="13" spans="1:11" ht="13.5">
      <c r="A13" s="190">
        <v>201603</v>
      </c>
      <c r="B13" s="196" t="s">
        <v>195</v>
      </c>
      <c r="C13" s="146">
        <v>688.9</v>
      </c>
      <c r="D13" s="146">
        <v>415.3</v>
      </c>
      <c r="E13" s="146">
        <v>1304.9</v>
      </c>
      <c r="F13" s="146">
        <v>1088</v>
      </c>
      <c r="G13" s="146">
        <v>499.6</v>
      </c>
      <c r="H13" s="146">
        <v>427.7</v>
      </c>
      <c r="I13" s="146">
        <v>400.2</v>
      </c>
      <c r="J13" s="257">
        <v>4824.5</v>
      </c>
      <c r="K13" s="146">
        <v>3736.5</v>
      </c>
    </row>
    <row r="14" spans="1:11" ht="13.5">
      <c r="A14" s="193">
        <v>201604</v>
      </c>
      <c r="B14" s="196" t="s">
        <v>196</v>
      </c>
      <c r="C14" s="146">
        <v>998.7</v>
      </c>
      <c r="D14" s="146">
        <v>768.9</v>
      </c>
      <c r="E14" s="146">
        <v>1064.8</v>
      </c>
      <c r="F14" s="146">
        <v>1478.9</v>
      </c>
      <c r="G14" s="146">
        <v>641.7</v>
      </c>
      <c r="H14" s="146">
        <v>555.9</v>
      </c>
      <c r="I14" s="146">
        <v>582.2</v>
      </c>
      <c r="J14" s="257">
        <v>6091</v>
      </c>
      <c r="K14" s="146">
        <v>4612.2</v>
      </c>
    </row>
    <row r="15" spans="1:11" ht="13.5">
      <c r="A15" s="190">
        <v>201605</v>
      </c>
      <c r="B15" s="196" t="s">
        <v>197</v>
      </c>
      <c r="C15" s="146">
        <v>1048.5</v>
      </c>
      <c r="D15" s="146">
        <v>1611.2</v>
      </c>
      <c r="E15" s="146">
        <v>898.9</v>
      </c>
      <c r="F15" s="146">
        <v>1630.2</v>
      </c>
      <c r="G15" s="146">
        <v>760.2</v>
      </c>
      <c r="H15" s="146">
        <v>529.8</v>
      </c>
      <c r="I15" s="146">
        <v>622.4</v>
      </c>
      <c r="J15" s="257">
        <v>7101.2</v>
      </c>
      <c r="K15" s="146">
        <v>5471</v>
      </c>
    </row>
    <row r="16" spans="1:11" ht="13.5">
      <c r="A16" s="193">
        <v>201606</v>
      </c>
      <c r="B16" s="196" t="s">
        <v>198</v>
      </c>
      <c r="C16" s="146">
        <v>1065.7</v>
      </c>
      <c r="D16" s="146">
        <v>1944.1</v>
      </c>
      <c r="E16" s="146">
        <v>936.5</v>
      </c>
      <c r="F16" s="146">
        <v>1789.9</v>
      </c>
      <c r="G16" s="146">
        <v>732.4</v>
      </c>
      <c r="H16" s="146">
        <v>469.5</v>
      </c>
      <c r="I16" s="146">
        <v>647.4</v>
      </c>
      <c r="J16" s="257">
        <v>7585.4</v>
      </c>
      <c r="K16" s="146">
        <v>5795.5</v>
      </c>
    </row>
    <row r="17" spans="1:11" ht="13.5">
      <c r="A17" s="190">
        <v>201607</v>
      </c>
      <c r="B17" s="196" t="s">
        <v>199</v>
      </c>
      <c r="C17" s="146"/>
      <c r="D17" s="146"/>
      <c r="E17" s="146"/>
      <c r="F17" s="146"/>
      <c r="G17" s="146"/>
      <c r="H17" s="146"/>
      <c r="I17" s="146"/>
      <c r="J17" s="257"/>
      <c r="K17" s="146"/>
    </row>
    <row r="18" spans="1:11" ht="13.5">
      <c r="A18" s="193">
        <v>201608</v>
      </c>
      <c r="B18" s="196" t="s">
        <v>200</v>
      </c>
      <c r="C18" s="146"/>
      <c r="D18" s="146"/>
      <c r="E18" s="146"/>
      <c r="F18" s="146"/>
      <c r="G18" s="146"/>
      <c r="H18" s="146"/>
      <c r="I18" s="146"/>
      <c r="J18" s="257"/>
      <c r="K18" s="146"/>
    </row>
    <row r="19" spans="1:11" ht="13.5">
      <c r="A19" s="190">
        <v>201609</v>
      </c>
      <c r="B19" s="196" t="s">
        <v>201</v>
      </c>
      <c r="C19" s="146"/>
      <c r="D19" s="146"/>
      <c r="E19" s="146"/>
      <c r="F19" s="146"/>
      <c r="G19" s="146"/>
      <c r="H19" s="146"/>
      <c r="I19" s="146"/>
      <c r="J19" s="257"/>
      <c r="K19" s="146"/>
    </row>
    <row r="20" spans="1:11" ht="13.5">
      <c r="A20" s="193">
        <v>201610</v>
      </c>
      <c r="B20" s="196" t="s">
        <v>202</v>
      </c>
      <c r="C20" s="146"/>
      <c r="D20" s="146"/>
      <c r="E20" s="146"/>
      <c r="F20" s="146"/>
      <c r="G20" s="146"/>
      <c r="H20" s="146"/>
      <c r="I20" s="146"/>
      <c r="J20" s="257"/>
      <c r="K20" s="146"/>
    </row>
    <row r="21" spans="1:11" ht="13.5">
      <c r="A21" s="190">
        <v>201611</v>
      </c>
      <c r="B21" s="196" t="s">
        <v>203</v>
      </c>
      <c r="C21" s="146"/>
      <c r="D21" s="146"/>
      <c r="E21" s="146"/>
      <c r="F21" s="146"/>
      <c r="G21" s="146"/>
      <c r="H21" s="146"/>
      <c r="I21" s="146"/>
      <c r="J21" s="257"/>
      <c r="K21" s="146"/>
    </row>
    <row r="22" spans="1:11" ht="13.5">
      <c r="A22" s="197">
        <v>201612</v>
      </c>
      <c r="B22" s="198" t="s">
        <v>204</v>
      </c>
      <c r="C22" s="199"/>
      <c r="D22" s="199"/>
      <c r="E22" s="199"/>
      <c r="F22" s="199"/>
      <c r="G22" s="199"/>
      <c r="H22" s="199"/>
      <c r="I22" s="199"/>
      <c r="J22" s="259"/>
      <c r="K22" s="199"/>
    </row>
    <row r="23" spans="1:11" ht="13.5">
      <c r="A23" s="203" t="s">
        <v>205</v>
      </c>
      <c r="B23" s="204" t="s">
        <v>206</v>
      </c>
      <c r="C23" s="205">
        <v>1696.2</v>
      </c>
      <c r="D23" s="205">
        <v>677.6</v>
      </c>
      <c r="E23" s="205">
        <v>3467.2</v>
      </c>
      <c r="F23" s="205">
        <v>2762.5</v>
      </c>
      <c r="G23" s="205">
        <v>1227.8</v>
      </c>
      <c r="H23" s="205">
        <v>1158.3</v>
      </c>
      <c r="I23" s="205">
        <v>1024</v>
      </c>
      <c r="J23" s="261">
        <v>12013.5</v>
      </c>
      <c r="K23" s="205">
        <v>9251</v>
      </c>
    </row>
    <row r="24" spans="1:11" ht="13.5">
      <c r="A24" s="207" t="s">
        <v>207</v>
      </c>
      <c r="B24" s="208" t="s">
        <v>220</v>
      </c>
      <c r="C24" s="209"/>
      <c r="D24" s="209"/>
      <c r="E24" s="209"/>
      <c r="F24" s="209"/>
      <c r="G24" s="209"/>
      <c r="H24" s="209"/>
      <c r="I24" s="209"/>
      <c r="J24" s="262"/>
      <c r="K24" s="209"/>
    </row>
    <row r="25" spans="1:11" ht="13.5">
      <c r="A25" s="203" t="s">
        <v>208</v>
      </c>
      <c r="B25" s="208" t="s">
        <v>209</v>
      </c>
      <c r="C25" s="209"/>
      <c r="D25" s="209"/>
      <c r="E25" s="209"/>
      <c r="F25" s="209"/>
      <c r="G25" s="209"/>
      <c r="H25" s="209"/>
      <c r="I25" s="209"/>
      <c r="J25" s="262"/>
      <c r="K25" s="209"/>
    </row>
    <row r="26" spans="1:11" ht="13.5">
      <c r="A26" s="213" t="s">
        <v>210</v>
      </c>
      <c r="B26" s="214" t="s">
        <v>221</v>
      </c>
      <c r="C26" s="215"/>
      <c r="D26" s="215"/>
      <c r="E26" s="215"/>
      <c r="F26" s="215"/>
      <c r="G26" s="215"/>
      <c r="H26" s="215"/>
      <c r="I26" s="215"/>
      <c r="J26" s="264"/>
      <c r="K26" s="215"/>
    </row>
    <row r="27" spans="1:11" ht="13.5">
      <c r="A27" s="219" t="s">
        <v>211</v>
      </c>
      <c r="B27" s="220" t="s">
        <v>212</v>
      </c>
      <c r="C27" s="221"/>
      <c r="D27" s="221"/>
      <c r="E27" s="221"/>
      <c r="F27" s="221"/>
      <c r="G27" s="221"/>
      <c r="H27" s="221"/>
      <c r="I27" s="221"/>
      <c r="J27" s="266"/>
      <c r="K27" s="221"/>
    </row>
    <row r="28" spans="1:11" ht="13.5">
      <c r="A28" s="223" t="s">
        <v>213</v>
      </c>
      <c r="B28" s="223" t="s">
        <v>214</v>
      </c>
      <c r="C28" s="145">
        <v>4809.1</v>
      </c>
      <c r="D28" s="145">
        <v>5001.8</v>
      </c>
      <c r="E28" s="145">
        <v>6367.4</v>
      </c>
      <c r="F28" s="145">
        <v>7661.4</v>
      </c>
      <c r="G28" s="145">
        <v>3362.1</v>
      </c>
      <c r="H28" s="145">
        <v>2713.4</v>
      </c>
      <c r="I28" s="145">
        <v>2875.9</v>
      </c>
      <c r="J28" s="150">
        <v>32791.1</v>
      </c>
      <c r="K28" s="145">
        <v>25129.7</v>
      </c>
    </row>
    <row r="29" spans="1:29" ht="12" customHeight="1">
      <c r="A29" s="3" t="s">
        <v>223</v>
      </c>
      <c r="Y29" s="163"/>
      <c r="Z29" s="163"/>
      <c r="AA29" s="163"/>
      <c r="AB29" s="163"/>
      <c r="AC29" s="163"/>
    </row>
    <row r="30" spans="1:29" ht="12" customHeight="1">
      <c r="A30" s="3" t="s">
        <v>243</v>
      </c>
      <c r="Y30" s="140"/>
      <c r="Z30" s="140"/>
      <c r="AA30" s="140"/>
      <c r="AB30" s="140"/>
      <c r="AC30" s="140"/>
    </row>
    <row r="31" spans="1:29" ht="12" customHeight="1">
      <c r="A31" s="274" t="s">
        <v>218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Y31" s="140"/>
      <c r="Z31" s="140"/>
      <c r="AA31" s="140"/>
      <c r="AB31" s="140"/>
      <c r="AC31" s="140"/>
    </row>
    <row r="32" spans="1:29" ht="12" customHeight="1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Y32" s="140"/>
      <c r="Z32" s="140"/>
      <c r="AA32" s="140"/>
      <c r="AB32" s="140"/>
      <c r="AC32" s="140"/>
    </row>
    <row r="33" spans="1:29" ht="12" customHeight="1">
      <c r="A33" s="3" t="s">
        <v>219</v>
      </c>
      <c r="J33" s="163"/>
      <c r="Y33" s="163"/>
      <c r="Z33" s="163"/>
      <c r="AA33" s="163"/>
      <c r="AB33" s="163"/>
      <c r="AC33" s="163"/>
    </row>
    <row r="34" spans="1:46" ht="12.75">
      <c r="A34" s="274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163"/>
      <c r="N34" s="119"/>
      <c r="O34" s="165"/>
      <c r="P34" s="119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I34" s="165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</row>
    <row r="35" spans="1:46" ht="12.75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I35" s="165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</row>
    <row r="36" spans="1:46" ht="13.5">
      <c r="A36" s="3"/>
      <c r="B36" s="4"/>
      <c r="C36" s="5"/>
      <c r="K36" s="119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I36" s="165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</row>
    <row r="37" spans="1:11" ht="13.5">
      <c r="A37" s="43" t="s">
        <v>147</v>
      </c>
      <c r="B37" s="44"/>
      <c r="C37" s="45"/>
      <c r="D37" s="178"/>
      <c r="E37" s="178"/>
      <c r="F37" s="178"/>
      <c r="G37" s="178"/>
      <c r="H37" s="178"/>
      <c r="I37" s="178"/>
      <c r="J37" s="45"/>
      <c r="K37" s="178"/>
    </row>
    <row r="38" spans="1:11" ht="13.5">
      <c r="A38" s="47" t="s">
        <v>161</v>
      </c>
      <c r="B38" s="48"/>
      <c r="C38" s="49"/>
      <c r="D38" s="49"/>
      <c r="E38" s="49"/>
      <c r="F38" s="49"/>
      <c r="G38" s="49"/>
      <c r="H38" s="49"/>
      <c r="I38" s="49"/>
      <c r="J38" s="131"/>
      <c r="K38" s="49"/>
    </row>
    <row r="39" spans="1:11" ht="13.5">
      <c r="A39" s="180"/>
      <c r="B39" s="181"/>
      <c r="C39" s="178"/>
      <c r="D39" s="178"/>
      <c r="E39" s="178"/>
      <c r="F39" s="178"/>
      <c r="G39" s="178"/>
      <c r="H39" s="178"/>
      <c r="I39" s="178"/>
      <c r="J39" s="45"/>
      <c r="K39" s="179"/>
    </row>
    <row r="40" spans="1:11" ht="13.5">
      <c r="A40" s="158" t="s">
        <v>233</v>
      </c>
      <c r="B40" s="186"/>
      <c r="C40" s="185"/>
      <c r="D40" s="185"/>
      <c r="E40" s="185"/>
      <c r="F40" s="185"/>
      <c r="G40" s="185"/>
      <c r="H40" s="185"/>
      <c r="I40" s="185"/>
      <c r="J40" s="255"/>
      <c r="K40" s="187"/>
    </row>
    <row r="41" spans="1:11" ht="35.25" customHeight="1">
      <c r="A41" s="188" t="s">
        <v>10</v>
      </c>
      <c r="B41" s="188"/>
      <c r="C41" s="189" t="s">
        <v>148</v>
      </c>
      <c r="D41" s="189" t="s">
        <v>174</v>
      </c>
      <c r="E41" s="189" t="s">
        <v>149</v>
      </c>
      <c r="F41" s="189" t="s">
        <v>150</v>
      </c>
      <c r="G41" s="189" t="s">
        <v>175</v>
      </c>
      <c r="H41" s="189" t="s">
        <v>176</v>
      </c>
      <c r="I41" s="189" t="s">
        <v>160</v>
      </c>
      <c r="J41" s="189" t="s">
        <v>173</v>
      </c>
      <c r="K41" s="189" t="s">
        <v>172</v>
      </c>
    </row>
    <row r="42" spans="1:11" ht="13.5">
      <c r="A42" s="190">
        <v>201601</v>
      </c>
      <c r="B42" s="191" t="s">
        <v>193</v>
      </c>
      <c r="C42" s="192">
        <v>0.107</v>
      </c>
      <c r="D42" s="192">
        <v>0.02</v>
      </c>
      <c r="E42" s="192">
        <v>0.165</v>
      </c>
      <c r="F42" s="192">
        <v>0.097</v>
      </c>
      <c r="G42" s="192">
        <v>0.109</v>
      </c>
      <c r="H42" s="192">
        <v>0.146</v>
      </c>
      <c r="I42" s="192">
        <v>0.12</v>
      </c>
      <c r="J42" s="192">
        <v>0.107</v>
      </c>
      <c r="K42" s="192">
        <v>0.11</v>
      </c>
    </row>
    <row r="43" spans="1:11" ht="13.5">
      <c r="A43" s="193">
        <v>201602</v>
      </c>
      <c r="B43" s="191" t="s">
        <v>194</v>
      </c>
      <c r="C43" s="192">
        <v>0.102</v>
      </c>
      <c r="D43" s="192">
        <v>0.033</v>
      </c>
      <c r="E43" s="192">
        <v>0.175</v>
      </c>
      <c r="F43" s="192">
        <v>0.121</v>
      </c>
      <c r="G43" s="192">
        <v>0.108</v>
      </c>
      <c r="H43" s="192">
        <v>0.123</v>
      </c>
      <c r="I43" s="192">
        <v>0.097</v>
      </c>
      <c r="J43" s="192">
        <v>0.112</v>
      </c>
      <c r="K43" s="192">
        <v>0.109</v>
      </c>
    </row>
    <row r="44" spans="1:11" ht="13.5">
      <c r="A44" s="190">
        <v>201603</v>
      </c>
      <c r="B44" s="196" t="s">
        <v>195</v>
      </c>
      <c r="C44" s="192">
        <v>0.143</v>
      </c>
      <c r="D44" s="192">
        <v>0.083</v>
      </c>
      <c r="E44" s="192">
        <v>0.205</v>
      </c>
      <c r="F44" s="192">
        <v>0.142</v>
      </c>
      <c r="G44" s="192">
        <v>0.149</v>
      </c>
      <c r="H44" s="192">
        <v>0.158</v>
      </c>
      <c r="I44" s="192">
        <v>0.139</v>
      </c>
      <c r="J44" s="192">
        <v>0.147</v>
      </c>
      <c r="K44" s="192">
        <v>0.149</v>
      </c>
    </row>
    <row r="45" spans="1:11" ht="13.5">
      <c r="A45" s="193">
        <v>201604</v>
      </c>
      <c r="B45" s="196" t="s">
        <v>196</v>
      </c>
      <c r="C45" s="192">
        <v>0.208</v>
      </c>
      <c r="D45" s="192">
        <v>0.154</v>
      </c>
      <c r="E45" s="192">
        <v>0.167</v>
      </c>
      <c r="F45" s="192">
        <v>0.193</v>
      </c>
      <c r="G45" s="192">
        <v>0.191</v>
      </c>
      <c r="H45" s="192">
        <v>0.205</v>
      </c>
      <c r="I45" s="192">
        <v>0.202</v>
      </c>
      <c r="J45" s="192">
        <v>0.186</v>
      </c>
      <c r="K45" s="192">
        <v>0.184</v>
      </c>
    </row>
    <row r="46" spans="1:11" ht="13.5">
      <c r="A46" s="190">
        <v>201605</v>
      </c>
      <c r="B46" s="196" t="s">
        <v>197</v>
      </c>
      <c r="C46" s="192">
        <v>0.218</v>
      </c>
      <c r="D46" s="192">
        <v>0.322</v>
      </c>
      <c r="E46" s="192">
        <v>0.141</v>
      </c>
      <c r="F46" s="192">
        <v>0.213</v>
      </c>
      <c r="G46" s="192">
        <v>0.226</v>
      </c>
      <c r="H46" s="192">
        <v>0.195</v>
      </c>
      <c r="I46" s="192">
        <v>0.216</v>
      </c>
      <c r="J46" s="192">
        <v>0.217</v>
      </c>
      <c r="K46" s="192">
        <v>0.218</v>
      </c>
    </row>
    <row r="47" spans="1:11" ht="13.5">
      <c r="A47" s="193">
        <v>201606</v>
      </c>
      <c r="B47" s="196" t="s">
        <v>198</v>
      </c>
      <c r="C47" s="194">
        <v>0.222</v>
      </c>
      <c r="D47" s="194">
        <v>0.389</v>
      </c>
      <c r="E47" s="194">
        <v>0.147</v>
      </c>
      <c r="F47" s="194">
        <v>0.234</v>
      </c>
      <c r="G47" s="194">
        <v>0.218</v>
      </c>
      <c r="H47" s="194">
        <v>0.173</v>
      </c>
      <c r="I47" s="194">
        <v>0.225</v>
      </c>
      <c r="J47" s="194">
        <v>0.231</v>
      </c>
      <c r="K47" s="194">
        <v>0.231</v>
      </c>
    </row>
    <row r="48" spans="1:11" ht="13.5">
      <c r="A48" s="190">
        <v>201607</v>
      </c>
      <c r="B48" s="196" t="s">
        <v>199</v>
      </c>
      <c r="C48" s="194"/>
      <c r="D48" s="194"/>
      <c r="E48" s="194"/>
      <c r="F48" s="194"/>
      <c r="G48" s="194"/>
      <c r="H48" s="194"/>
      <c r="I48" s="194"/>
      <c r="J48" s="258"/>
      <c r="K48" s="194"/>
    </row>
    <row r="49" spans="1:11" ht="13.5">
      <c r="A49" s="193">
        <v>201608</v>
      </c>
      <c r="B49" s="196" t="s">
        <v>200</v>
      </c>
      <c r="C49" s="194"/>
      <c r="D49" s="194"/>
      <c r="E49" s="194"/>
      <c r="F49" s="194"/>
      <c r="G49" s="194"/>
      <c r="H49" s="194"/>
      <c r="I49" s="194"/>
      <c r="J49" s="258"/>
      <c r="K49" s="194"/>
    </row>
    <row r="50" spans="1:11" ht="13.5">
      <c r="A50" s="190">
        <v>201609</v>
      </c>
      <c r="B50" s="196" t="s">
        <v>201</v>
      </c>
      <c r="C50" s="194"/>
      <c r="D50" s="194"/>
      <c r="E50" s="194"/>
      <c r="F50" s="194"/>
      <c r="G50" s="194"/>
      <c r="H50" s="194"/>
      <c r="I50" s="194"/>
      <c r="J50" s="258"/>
      <c r="K50" s="194"/>
    </row>
    <row r="51" spans="1:11" ht="13.5">
      <c r="A51" s="193">
        <v>201610</v>
      </c>
      <c r="B51" s="196" t="s">
        <v>202</v>
      </c>
      <c r="C51" s="194"/>
      <c r="D51" s="194"/>
      <c r="E51" s="194"/>
      <c r="F51" s="194"/>
      <c r="G51" s="194"/>
      <c r="H51" s="194"/>
      <c r="I51" s="194"/>
      <c r="J51" s="258"/>
      <c r="K51" s="194"/>
    </row>
    <row r="52" spans="1:11" ht="13.5">
      <c r="A52" s="190">
        <v>201611</v>
      </c>
      <c r="B52" s="196" t="s">
        <v>203</v>
      </c>
      <c r="C52" s="194"/>
      <c r="D52" s="194"/>
      <c r="E52" s="194"/>
      <c r="F52" s="194"/>
      <c r="G52" s="194"/>
      <c r="H52" s="194"/>
      <c r="I52" s="194"/>
      <c r="J52" s="258"/>
      <c r="K52" s="194"/>
    </row>
    <row r="53" spans="1:11" ht="13.5">
      <c r="A53" s="197">
        <v>201612</v>
      </c>
      <c r="B53" s="198" t="s">
        <v>204</v>
      </c>
      <c r="C53" s="201"/>
      <c r="D53" s="201"/>
      <c r="E53" s="201"/>
      <c r="F53" s="201"/>
      <c r="G53" s="201"/>
      <c r="H53" s="201"/>
      <c r="I53" s="201"/>
      <c r="J53" s="260"/>
      <c r="K53" s="201"/>
    </row>
    <row r="54" spans="1:11" ht="13.5">
      <c r="A54" s="203" t="s">
        <v>205</v>
      </c>
      <c r="B54" s="204" t="s">
        <v>206</v>
      </c>
      <c r="C54" s="192">
        <v>0.353</v>
      </c>
      <c r="D54" s="192">
        <v>0.135</v>
      </c>
      <c r="E54" s="192">
        <v>0.545</v>
      </c>
      <c r="F54" s="192">
        <v>0.361</v>
      </c>
      <c r="G54" s="192">
        <v>0.365</v>
      </c>
      <c r="H54" s="192">
        <v>0.427</v>
      </c>
      <c r="I54" s="192">
        <v>0.356</v>
      </c>
      <c r="J54" s="192">
        <v>0.366</v>
      </c>
      <c r="K54" s="192">
        <v>0.368</v>
      </c>
    </row>
    <row r="55" spans="1:11" ht="13.5">
      <c r="A55" s="207" t="s">
        <v>207</v>
      </c>
      <c r="B55" s="208" t="s">
        <v>220</v>
      </c>
      <c r="C55" s="211"/>
      <c r="D55" s="211"/>
      <c r="E55" s="211"/>
      <c r="F55" s="211"/>
      <c r="G55" s="211"/>
      <c r="H55" s="211"/>
      <c r="I55" s="211"/>
      <c r="J55" s="263"/>
      <c r="K55" s="211"/>
    </row>
    <row r="56" spans="1:11" ht="13.5">
      <c r="A56" s="203" t="s">
        <v>208</v>
      </c>
      <c r="B56" s="208" t="s">
        <v>209</v>
      </c>
      <c r="C56" s="211"/>
      <c r="D56" s="211"/>
      <c r="E56" s="211"/>
      <c r="F56" s="211"/>
      <c r="G56" s="211"/>
      <c r="H56" s="211"/>
      <c r="I56" s="211"/>
      <c r="J56" s="263"/>
      <c r="K56" s="211"/>
    </row>
    <row r="57" spans="1:11" ht="13.5">
      <c r="A57" s="213" t="s">
        <v>210</v>
      </c>
      <c r="B57" s="214" t="s">
        <v>221</v>
      </c>
      <c r="C57" s="217"/>
      <c r="D57" s="217"/>
      <c r="E57" s="217"/>
      <c r="F57" s="217"/>
      <c r="G57" s="217"/>
      <c r="H57" s="217"/>
      <c r="I57" s="217"/>
      <c r="J57" s="265"/>
      <c r="K57" s="217"/>
    </row>
    <row r="58" spans="1:11" ht="13.5">
      <c r="A58" s="219" t="s">
        <v>211</v>
      </c>
      <c r="B58" s="220" t="s">
        <v>212</v>
      </c>
      <c r="C58" s="222"/>
      <c r="D58" s="222"/>
      <c r="E58" s="222"/>
      <c r="F58" s="222"/>
      <c r="G58" s="222"/>
      <c r="H58" s="222"/>
      <c r="I58" s="222"/>
      <c r="J58" s="267"/>
      <c r="K58" s="222"/>
    </row>
    <row r="59" spans="1:11" ht="13.5">
      <c r="A59" s="223" t="s">
        <v>213</v>
      </c>
      <c r="B59" s="223" t="s">
        <v>214</v>
      </c>
      <c r="C59" s="224">
        <v>1</v>
      </c>
      <c r="D59" s="224">
        <v>1</v>
      </c>
      <c r="E59" s="224">
        <v>1</v>
      </c>
      <c r="F59" s="224">
        <v>1</v>
      </c>
      <c r="G59" s="224">
        <v>1</v>
      </c>
      <c r="H59" s="224">
        <v>1</v>
      </c>
      <c r="I59" s="224">
        <v>1</v>
      </c>
      <c r="J59" s="224">
        <v>1</v>
      </c>
      <c r="K59" s="224">
        <v>1</v>
      </c>
    </row>
    <row r="60" spans="1:11" ht="13.5">
      <c r="A60" s="3" t="s">
        <v>223</v>
      </c>
      <c r="K60" s="119"/>
    </row>
    <row r="61" spans="1:11" ht="13.5">
      <c r="A61" s="3" t="s">
        <v>243</v>
      </c>
      <c r="K61" s="119"/>
    </row>
    <row r="62" spans="1:11" ht="13.5">
      <c r="A62" s="274" t="s">
        <v>218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</row>
    <row r="63" spans="1:11" ht="13.5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4"/>
    </row>
    <row r="64" spans="1:10" ht="13.5">
      <c r="A64" s="3" t="s">
        <v>219</v>
      </c>
      <c r="J64" s="163"/>
    </row>
    <row r="65" spans="2:10" ht="13.5">
      <c r="B65" s="163"/>
      <c r="D65" s="119"/>
      <c r="E65" s="165"/>
      <c r="F65" s="119"/>
      <c r="J65" s="163"/>
    </row>
    <row r="66" spans="1:10" ht="13.5">
      <c r="A66" s="3"/>
      <c r="B66" s="111"/>
      <c r="C66" s="138"/>
      <c r="D66" s="138"/>
      <c r="E66" s="138"/>
      <c r="J66" s="163"/>
    </row>
  </sheetData>
  <sheetProtection/>
  <mergeCells count="4">
    <mergeCell ref="A62:K63"/>
    <mergeCell ref="A34:K34"/>
    <mergeCell ref="A35:K35"/>
    <mergeCell ref="A31:K32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8515625" style="1" customWidth="1"/>
    <col min="2" max="2" width="16.140625" style="0" customWidth="1"/>
    <col min="3" max="3" width="11.7109375" style="2" customWidth="1"/>
    <col min="4" max="4" width="17.7109375" style="2" customWidth="1"/>
    <col min="5" max="5" width="12.7109375" style="2" customWidth="1"/>
    <col min="6" max="6" width="17.7109375" style="2" customWidth="1"/>
    <col min="7" max="8" width="15.7109375" style="2" customWidth="1"/>
    <col min="9" max="9" width="4.8515625" style="0" customWidth="1"/>
    <col min="10" max="10" width="8.421875" style="1" customWidth="1"/>
    <col min="11" max="11" width="16.140625" style="0" customWidth="1"/>
    <col min="12" max="12" width="11.7109375" style="2" customWidth="1"/>
    <col min="13" max="13" width="17.7109375" style="2" customWidth="1"/>
    <col min="14" max="14" width="12.7109375" style="2" customWidth="1"/>
    <col min="15" max="15" width="17.7109375" style="2" customWidth="1"/>
    <col min="16" max="17" width="15.7109375" style="2" customWidth="1"/>
    <col min="18" max="18" width="4.8515625" style="0" customWidth="1"/>
    <col min="19" max="19" width="8.421875" style="1" customWidth="1"/>
    <col min="20" max="20" width="16.140625" style="0" customWidth="1"/>
    <col min="21" max="21" width="11.7109375" style="2" customWidth="1"/>
    <col min="22" max="22" width="17.7109375" style="2" customWidth="1"/>
    <col min="23" max="23" width="12.7109375" style="2" customWidth="1"/>
    <col min="24" max="24" width="17.7109375" style="2" customWidth="1"/>
    <col min="25" max="26" width="15.7109375" style="2" customWidth="1"/>
    <col min="27" max="27" width="4.8515625" style="0" customWidth="1"/>
    <col min="28" max="28" width="8.421875" style="1" customWidth="1"/>
    <col min="29" max="29" width="16.140625" style="0" customWidth="1"/>
    <col min="30" max="30" width="11.7109375" style="2" customWidth="1"/>
    <col min="31" max="31" width="17.7109375" style="2" customWidth="1"/>
    <col min="32" max="32" width="12.7109375" style="2" customWidth="1"/>
    <col min="33" max="33" width="17.7109375" style="2" customWidth="1"/>
    <col min="34" max="35" width="15.7109375" style="2" customWidth="1"/>
    <col min="36" max="36" width="4.8515625" style="0" customWidth="1"/>
  </cols>
  <sheetData>
    <row r="1" spans="1:30" ht="12.75">
      <c r="A1" s="3" t="s">
        <v>0</v>
      </c>
      <c r="B1" s="4"/>
      <c r="C1" s="5"/>
      <c r="J1" s="3" t="s">
        <v>1</v>
      </c>
      <c r="K1" s="4"/>
      <c r="L1" s="5"/>
      <c r="S1" s="3" t="s">
        <v>2</v>
      </c>
      <c r="T1" s="4"/>
      <c r="U1" s="5"/>
      <c r="AB1" s="3" t="s">
        <v>3</v>
      </c>
      <c r="AC1" s="4"/>
      <c r="AD1" s="5"/>
    </row>
    <row r="2" spans="1:35" ht="13.5">
      <c r="A2" s="43" t="s">
        <v>124</v>
      </c>
      <c r="B2" s="44"/>
      <c r="C2" s="45"/>
      <c r="D2" s="46"/>
      <c r="E2" s="46"/>
      <c r="F2" s="46"/>
      <c r="G2" s="46"/>
      <c r="H2" s="46"/>
      <c r="I2" s="6"/>
      <c r="J2" s="43" t="s">
        <v>124</v>
      </c>
      <c r="K2" s="44"/>
      <c r="L2" s="45"/>
      <c r="M2" s="46"/>
      <c r="N2" s="46"/>
      <c r="O2" s="46"/>
      <c r="P2" s="46"/>
      <c r="Q2" s="46"/>
      <c r="S2" s="43" t="s">
        <v>124</v>
      </c>
      <c r="T2" s="44"/>
      <c r="U2" s="45"/>
      <c r="V2" s="46"/>
      <c r="W2" s="46"/>
      <c r="X2" s="46"/>
      <c r="Y2" s="46"/>
      <c r="Z2" s="46"/>
      <c r="AB2" s="43" t="s">
        <v>124</v>
      </c>
      <c r="AC2" s="44"/>
      <c r="AD2" s="45"/>
      <c r="AE2" s="46"/>
      <c r="AF2" s="46"/>
      <c r="AG2" s="46"/>
      <c r="AH2" s="46"/>
      <c r="AI2" s="46"/>
    </row>
    <row r="3" spans="1:35" ht="12.75">
      <c r="A3" s="75" t="s">
        <v>123</v>
      </c>
      <c r="B3" s="48"/>
      <c r="C3" s="49"/>
      <c r="D3" s="50"/>
      <c r="E3" s="50"/>
      <c r="F3" s="50"/>
      <c r="G3" s="50"/>
      <c r="H3" s="50"/>
      <c r="I3" s="6"/>
      <c r="J3" s="75" t="s">
        <v>123</v>
      </c>
      <c r="K3" s="48"/>
      <c r="L3" s="49"/>
      <c r="M3" s="50"/>
      <c r="N3" s="50"/>
      <c r="O3" s="50"/>
      <c r="P3" s="50"/>
      <c r="Q3" s="50"/>
      <c r="S3" s="75" t="s">
        <v>123</v>
      </c>
      <c r="T3" s="48"/>
      <c r="U3" s="49"/>
      <c r="V3" s="50"/>
      <c r="W3" s="50"/>
      <c r="X3" s="50"/>
      <c r="Y3" s="50"/>
      <c r="Z3" s="50"/>
      <c r="AB3" s="75" t="s">
        <v>123</v>
      </c>
      <c r="AC3" s="48"/>
      <c r="AD3" s="49"/>
      <c r="AE3" s="50"/>
      <c r="AF3" s="50"/>
      <c r="AG3" s="50"/>
      <c r="AH3" s="50"/>
      <c r="AI3" s="50"/>
    </row>
    <row r="4" spans="1:35" ht="12.75">
      <c r="A4" s="77"/>
      <c r="B4" s="78"/>
      <c r="C4" s="46"/>
      <c r="D4" s="46"/>
      <c r="E4" s="46"/>
      <c r="F4" s="46"/>
      <c r="G4" s="46"/>
      <c r="H4" s="46"/>
      <c r="I4" s="6"/>
      <c r="J4" s="86"/>
      <c r="K4" s="6"/>
      <c r="L4" s="76"/>
      <c r="M4" s="76"/>
      <c r="N4" s="76"/>
      <c r="O4" s="76"/>
      <c r="P4" s="76"/>
      <c r="Q4" s="76"/>
      <c r="S4" s="86"/>
      <c r="T4" s="6"/>
      <c r="U4" s="76"/>
      <c r="V4" s="76"/>
      <c r="W4" s="76"/>
      <c r="X4" s="76"/>
      <c r="Y4" s="76"/>
      <c r="Z4" s="76"/>
      <c r="AB4" s="86"/>
      <c r="AC4" s="6"/>
      <c r="AD4" s="76"/>
      <c r="AE4" s="76"/>
      <c r="AF4" s="76"/>
      <c r="AG4" s="76"/>
      <c r="AH4" s="76"/>
      <c r="AI4" s="76"/>
    </row>
    <row r="5" spans="1:35" ht="12.75" customHeight="1">
      <c r="A5" s="79" t="s">
        <v>6</v>
      </c>
      <c r="B5" s="80"/>
      <c r="C5" s="81"/>
      <c r="D5" s="81"/>
      <c r="E5" s="81"/>
      <c r="F5" s="81"/>
      <c r="G5" s="81"/>
      <c r="H5" s="81"/>
      <c r="I5" s="57"/>
      <c r="J5" s="79" t="s">
        <v>7</v>
      </c>
      <c r="K5" s="80"/>
      <c r="L5" s="81"/>
      <c r="M5" s="81"/>
      <c r="N5" s="81"/>
      <c r="O5" s="9"/>
      <c r="P5" s="9"/>
      <c r="Q5" s="9"/>
      <c r="S5" s="79" t="s">
        <v>8</v>
      </c>
      <c r="T5" s="80"/>
      <c r="U5" s="81"/>
      <c r="V5" s="81"/>
      <c r="W5" s="81"/>
      <c r="X5" s="9"/>
      <c r="Y5" s="9"/>
      <c r="Z5" s="9"/>
      <c r="AB5" s="79" t="s">
        <v>9</v>
      </c>
      <c r="AC5" s="80"/>
      <c r="AD5" s="81"/>
      <c r="AE5" s="81"/>
      <c r="AF5" s="81"/>
      <c r="AG5" s="9"/>
      <c r="AH5" s="9"/>
      <c r="AI5" s="9"/>
    </row>
    <row r="6" spans="1:35" s="11" customFormat="1" ht="25.5" customHeight="1">
      <c r="A6" s="51" t="s">
        <v>10</v>
      </c>
      <c r="B6" s="51"/>
      <c r="C6" s="52" t="s">
        <v>125</v>
      </c>
      <c r="D6" s="52" t="s">
        <v>126</v>
      </c>
      <c r="E6" s="52" t="s">
        <v>127</v>
      </c>
      <c r="F6" s="52" t="s">
        <v>128</v>
      </c>
      <c r="G6" s="52" t="s">
        <v>129</v>
      </c>
      <c r="H6" s="90" t="s">
        <v>83</v>
      </c>
      <c r="I6" s="82"/>
      <c r="J6" s="51" t="s">
        <v>10</v>
      </c>
      <c r="K6" s="51"/>
      <c r="L6" s="52" t="s">
        <v>125</v>
      </c>
      <c r="M6" s="52" t="s">
        <v>126</v>
      </c>
      <c r="N6" s="52" t="s">
        <v>127</v>
      </c>
      <c r="O6" s="52" t="s">
        <v>128</v>
      </c>
      <c r="P6" s="52" t="s">
        <v>129</v>
      </c>
      <c r="Q6" s="90" t="s">
        <v>83</v>
      </c>
      <c r="S6" s="51" t="s">
        <v>10</v>
      </c>
      <c r="T6" s="51"/>
      <c r="U6" s="52" t="s">
        <v>125</v>
      </c>
      <c r="V6" s="52" t="s">
        <v>126</v>
      </c>
      <c r="W6" s="52" t="s">
        <v>127</v>
      </c>
      <c r="X6" s="52" t="s">
        <v>128</v>
      </c>
      <c r="Y6" s="52" t="s">
        <v>129</v>
      </c>
      <c r="Z6" s="90" t="s">
        <v>83</v>
      </c>
      <c r="AB6" s="51" t="s">
        <v>10</v>
      </c>
      <c r="AC6" s="51"/>
      <c r="AD6" s="52" t="s">
        <v>125</v>
      </c>
      <c r="AE6" s="52" t="s">
        <v>126</v>
      </c>
      <c r="AF6" s="52" t="s">
        <v>127</v>
      </c>
      <c r="AG6" s="52" t="s">
        <v>128</v>
      </c>
      <c r="AH6" s="52" t="s">
        <v>129</v>
      </c>
      <c r="AI6" s="90" t="s">
        <v>83</v>
      </c>
    </row>
    <row r="7" spans="1:35" ht="12.75" customHeight="1">
      <c r="A7" s="17" t="s">
        <v>13</v>
      </c>
      <c r="B7" s="18" t="s">
        <v>14</v>
      </c>
      <c r="C7" s="19" t="e">
        <f>+#REF!+#REF!+#REF!</f>
        <v>#REF!</v>
      </c>
      <c r="D7" s="19" t="e">
        <f>+#REF!+#REF!+#REF!</f>
        <v>#REF!</v>
      </c>
      <c r="E7" s="19" t="e">
        <f>+#REF!+#REF!+#REF!</f>
        <v>#REF!</v>
      </c>
      <c r="F7" s="19" t="e">
        <f>+#REF!+#REF!+#REF!</f>
        <v>#REF!</v>
      </c>
      <c r="G7" s="20" t="e">
        <f>+#REF!+#REF!+#REF!+#REF!+#REF!+#REF!</f>
        <v>#REF!</v>
      </c>
      <c r="H7" s="20" t="e">
        <f>+SUM(C7:G7)</f>
        <v>#REF!</v>
      </c>
      <c r="I7" s="92" t="e">
        <f>+'Tipus de visitant'!#REF!-H7</f>
        <v>#REF!</v>
      </c>
      <c r="J7" s="18" t="s">
        <v>13</v>
      </c>
      <c r="K7" s="18" t="s">
        <v>14</v>
      </c>
      <c r="L7" s="19"/>
      <c r="M7" s="20"/>
      <c r="N7" s="20"/>
      <c r="O7" s="20"/>
      <c r="P7" s="20"/>
      <c r="Q7" s="20"/>
      <c r="S7" s="17" t="s">
        <v>13</v>
      </c>
      <c r="T7" s="18" t="s">
        <v>14</v>
      </c>
      <c r="U7" s="21" t="e">
        <f aca="true" t="shared" si="0" ref="U7:Z7">+C7/$H$7</f>
        <v>#REF!</v>
      </c>
      <c r="V7" s="21" t="e">
        <f t="shared" si="0"/>
        <v>#REF!</v>
      </c>
      <c r="W7" s="21" t="e">
        <f t="shared" si="0"/>
        <v>#REF!</v>
      </c>
      <c r="X7" s="21" t="e">
        <f t="shared" si="0"/>
        <v>#REF!</v>
      </c>
      <c r="Y7" s="21" t="e">
        <f t="shared" si="0"/>
        <v>#REF!</v>
      </c>
      <c r="Z7" s="21" t="e">
        <f t="shared" si="0"/>
        <v>#REF!</v>
      </c>
      <c r="AB7" s="17" t="s">
        <v>13</v>
      </c>
      <c r="AC7" s="18" t="s">
        <v>14</v>
      </c>
      <c r="AD7" s="21" t="e">
        <f aca="true" t="shared" si="1" ref="AD7:AF11">C7/C$11</f>
        <v>#REF!</v>
      </c>
      <c r="AE7" s="22" t="e">
        <f t="shared" si="1"/>
        <v>#REF!</v>
      </c>
      <c r="AF7" s="22" t="e">
        <f t="shared" si="1"/>
        <v>#REF!</v>
      </c>
      <c r="AG7" s="21" t="e">
        <f>+F7/$F$11</f>
        <v>#REF!</v>
      </c>
      <c r="AH7" s="22" t="e">
        <f>+G7/$G$11</f>
        <v>#REF!</v>
      </c>
      <c r="AI7" s="22" t="e">
        <f>+H7/$H$11</f>
        <v>#REF!</v>
      </c>
    </row>
    <row r="8" spans="1:35" ht="12.75" customHeight="1">
      <c r="A8" s="23" t="s">
        <v>15</v>
      </c>
      <c r="B8" s="24" t="s">
        <v>16</v>
      </c>
      <c r="C8" s="25" t="e">
        <f>+#REF!+#REF!+#REF!</f>
        <v>#REF!</v>
      </c>
      <c r="D8" s="25" t="e">
        <f>+#REF!+#REF!+#REF!</f>
        <v>#REF!</v>
      </c>
      <c r="E8" s="25" t="e">
        <f>+#REF!+#REF!+#REF!</f>
        <v>#REF!</v>
      </c>
      <c r="F8" s="25" t="e">
        <f>+#REF!+#REF!+#REF!</f>
        <v>#REF!</v>
      </c>
      <c r="G8" s="26" t="e">
        <f>+#REF!+#REF!+#REF!+#REF!+#REF!+#REF!</f>
        <v>#REF!</v>
      </c>
      <c r="H8" s="26" t="e">
        <f aca="true" t="shared" si="2" ref="H8:H52">+SUM(C8:G8)</f>
        <v>#REF!</v>
      </c>
      <c r="I8" s="92" t="e">
        <f>+'Tipus de visitant'!#REF!-H8</f>
        <v>#REF!</v>
      </c>
      <c r="J8" s="24" t="s">
        <v>15</v>
      </c>
      <c r="K8" s="24" t="s">
        <v>16</v>
      </c>
      <c r="L8" s="25"/>
      <c r="M8" s="26"/>
      <c r="N8" s="26"/>
      <c r="O8" s="26"/>
      <c r="P8" s="26"/>
      <c r="Q8" s="26"/>
      <c r="R8" s="9"/>
      <c r="S8" s="23" t="s">
        <v>15</v>
      </c>
      <c r="T8" s="24" t="s">
        <v>16</v>
      </c>
      <c r="U8" s="21" t="e">
        <f aca="true" t="shared" si="3" ref="U8:Z8">+C8/$H$8</f>
        <v>#REF!</v>
      </c>
      <c r="V8" s="21" t="e">
        <f t="shared" si="3"/>
        <v>#REF!</v>
      </c>
      <c r="W8" s="21" t="e">
        <f t="shared" si="3"/>
        <v>#REF!</v>
      </c>
      <c r="X8" s="21" t="e">
        <f t="shared" si="3"/>
        <v>#REF!</v>
      </c>
      <c r="Y8" s="21" t="e">
        <f t="shared" si="3"/>
        <v>#REF!</v>
      </c>
      <c r="Z8" s="21" t="e">
        <f t="shared" si="3"/>
        <v>#REF!</v>
      </c>
      <c r="AB8" s="23" t="s">
        <v>15</v>
      </c>
      <c r="AC8" s="24" t="s">
        <v>16</v>
      </c>
      <c r="AD8" s="27" t="e">
        <f t="shared" si="1"/>
        <v>#REF!</v>
      </c>
      <c r="AE8" s="28" t="e">
        <f t="shared" si="1"/>
        <v>#REF!</v>
      </c>
      <c r="AF8" s="28" t="e">
        <f t="shared" si="1"/>
        <v>#REF!</v>
      </c>
      <c r="AG8" s="27" t="e">
        <f>+F8/$F$11</f>
        <v>#REF!</v>
      </c>
      <c r="AH8" s="28" t="e">
        <f>+G8/$G$11</f>
        <v>#REF!</v>
      </c>
      <c r="AI8" s="28" t="e">
        <f>+H8/$H$11</f>
        <v>#REF!</v>
      </c>
    </row>
    <row r="9" spans="1:35" ht="12.75" customHeight="1">
      <c r="A9" s="23" t="s">
        <v>17</v>
      </c>
      <c r="B9" s="24" t="s">
        <v>18</v>
      </c>
      <c r="C9" s="25" t="e">
        <f>+#REF!+#REF!+#REF!</f>
        <v>#REF!</v>
      </c>
      <c r="D9" s="25" t="e">
        <f>+#REF!+#REF!+#REF!</f>
        <v>#REF!</v>
      </c>
      <c r="E9" s="25" t="e">
        <f>+#REF!+#REF!+#REF!</f>
        <v>#REF!</v>
      </c>
      <c r="F9" s="25" t="e">
        <f>+#REF!+#REF!+#REF!</f>
        <v>#REF!</v>
      </c>
      <c r="G9" s="26" t="e">
        <f>+#REF!+#REF!+#REF!+#REF!+#REF!+#REF!</f>
        <v>#REF!</v>
      </c>
      <c r="H9" s="26" t="e">
        <f t="shared" si="2"/>
        <v>#REF!</v>
      </c>
      <c r="I9" s="92" t="e">
        <f>+'Tipus de visitant'!#REF!-H9</f>
        <v>#REF!</v>
      </c>
      <c r="J9" s="24" t="s">
        <v>17</v>
      </c>
      <c r="K9" s="24" t="s">
        <v>18</v>
      </c>
      <c r="L9" s="25"/>
      <c r="M9" s="26"/>
      <c r="N9" s="26"/>
      <c r="O9" s="26"/>
      <c r="P9" s="26"/>
      <c r="Q9" s="26"/>
      <c r="S9" s="23" t="s">
        <v>17</v>
      </c>
      <c r="T9" s="24" t="s">
        <v>18</v>
      </c>
      <c r="U9" s="21" t="e">
        <f aca="true" t="shared" si="4" ref="U9:Z9">+C9/$H$9</f>
        <v>#REF!</v>
      </c>
      <c r="V9" s="21" t="e">
        <f t="shared" si="4"/>
        <v>#REF!</v>
      </c>
      <c r="W9" s="21" t="e">
        <f t="shared" si="4"/>
        <v>#REF!</v>
      </c>
      <c r="X9" s="21" t="e">
        <f t="shared" si="4"/>
        <v>#REF!</v>
      </c>
      <c r="Y9" s="21" t="e">
        <f t="shared" si="4"/>
        <v>#REF!</v>
      </c>
      <c r="Z9" s="21" t="e">
        <f t="shared" si="4"/>
        <v>#REF!</v>
      </c>
      <c r="AB9" s="23" t="s">
        <v>17</v>
      </c>
      <c r="AC9" s="24" t="s">
        <v>18</v>
      </c>
      <c r="AD9" s="27" t="e">
        <f t="shared" si="1"/>
        <v>#REF!</v>
      </c>
      <c r="AE9" s="28" t="e">
        <f t="shared" si="1"/>
        <v>#REF!</v>
      </c>
      <c r="AF9" s="28" t="e">
        <f t="shared" si="1"/>
        <v>#REF!</v>
      </c>
      <c r="AG9" s="27" t="e">
        <f>+F9/$F$11</f>
        <v>#REF!</v>
      </c>
      <c r="AH9" s="28" t="e">
        <f>+G9/$G$11</f>
        <v>#REF!</v>
      </c>
      <c r="AI9" s="28" t="e">
        <f>+H9/$H$11</f>
        <v>#REF!</v>
      </c>
    </row>
    <row r="10" spans="1:35" ht="12.75" customHeight="1">
      <c r="A10" s="29" t="s">
        <v>19</v>
      </c>
      <c r="B10" s="30" t="s">
        <v>20</v>
      </c>
      <c r="C10" s="31" t="e">
        <f>+#REF!+#REF!+#REF!</f>
        <v>#REF!</v>
      </c>
      <c r="D10" s="31" t="e">
        <f>+#REF!+#REF!+#REF!</f>
        <v>#REF!</v>
      </c>
      <c r="E10" s="31" t="e">
        <f>+#REF!+#REF!+#REF!</f>
        <v>#REF!</v>
      </c>
      <c r="F10" s="31" t="e">
        <f>+#REF!+#REF!+#REF!</f>
        <v>#REF!</v>
      </c>
      <c r="G10" s="32" t="e">
        <f>+#REF!+#REF!+#REF!+#REF!+#REF!+#REF!</f>
        <v>#REF!</v>
      </c>
      <c r="H10" s="32" t="e">
        <f t="shared" si="2"/>
        <v>#REF!</v>
      </c>
      <c r="I10" s="92" t="e">
        <f>+'Tipus de visitant'!#REF!-H10</f>
        <v>#REF!</v>
      </c>
      <c r="J10" s="29" t="s">
        <v>19</v>
      </c>
      <c r="K10" s="30" t="s">
        <v>20</v>
      </c>
      <c r="L10" s="31"/>
      <c r="M10" s="32"/>
      <c r="N10" s="32"/>
      <c r="O10" s="32"/>
      <c r="P10" s="32"/>
      <c r="Q10" s="32"/>
      <c r="S10" s="29" t="s">
        <v>19</v>
      </c>
      <c r="T10" s="30" t="s">
        <v>20</v>
      </c>
      <c r="U10" s="91" t="e">
        <f aca="true" t="shared" si="5" ref="U10:Z10">+C10/$H$10</f>
        <v>#REF!</v>
      </c>
      <c r="V10" s="91" t="e">
        <f t="shared" si="5"/>
        <v>#REF!</v>
      </c>
      <c r="W10" s="91" t="e">
        <f t="shared" si="5"/>
        <v>#REF!</v>
      </c>
      <c r="X10" s="91" t="e">
        <f t="shared" si="5"/>
        <v>#REF!</v>
      </c>
      <c r="Y10" s="91" t="e">
        <f t="shared" si="5"/>
        <v>#REF!</v>
      </c>
      <c r="Z10" s="91" t="e">
        <f t="shared" si="5"/>
        <v>#REF!</v>
      </c>
      <c r="AB10" s="29" t="s">
        <v>19</v>
      </c>
      <c r="AC10" s="30" t="s">
        <v>20</v>
      </c>
      <c r="AD10" s="33" t="e">
        <f t="shared" si="1"/>
        <v>#REF!</v>
      </c>
      <c r="AE10" s="34" t="e">
        <f t="shared" si="1"/>
        <v>#REF!</v>
      </c>
      <c r="AF10" s="34" t="e">
        <f t="shared" si="1"/>
        <v>#REF!</v>
      </c>
      <c r="AG10" s="33" t="e">
        <f>+F10/$F$11</f>
        <v>#REF!</v>
      </c>
      <c r="AH10" s="34" t="e">
        <f>+G10/$G$11</f>
        <v>#REF!</v>
      </c>
      <c r="AI10" s="34" t="e">
        <f>+H10/$H$11</f>
        <v>#REF!</v>
      </c>
    </row>
    <row r="11" spans="1:35" ht="12.75" customHeight="1">
      <c r="A11" s="54" t="s">
        <v>21</v>
      </c>
      <c r="B11" s="54" t="s">
        <v>22</v>
      </c>
      <c r="C11" s="55" t="e">
        <f>+SUM(C7:C10)</f>
        <v>#REF!</v>
      </c>
      <c r="D11" s="55" t="e">
        <f>+SUM(D7:D10)</f>
        <v>#REF!</v>
      </c>
      <c r="E11" s="55" t="e">
        <f>+SUM(E7:E10)</f>
        <v>#REF!</v>
      </c>
      <c r="F11" s="55" t="e">
        <f>+SUM(F7:F10)</f>
        <v>#REF!</v>
      </c>
      <c r="G11" s="56" t="e">
        <f>+SUM(G7:G10)</f>
        <v>#REF!</v>
      </c>
      <c r="H11" s="56" t="e">
        <f t="shared" si="2"/>
        <v>#REF!</v>
      </c>
      <c r="I11" s="92" t="e">
        <f>+'Tipus de visitant'!#REF!-H11</f>
        <v>#REF!</v>
      </c>
      <c r="J11" s="54" t="s">
        <v>21</v>
      </c>
      <c r="K11" s="54" t="s">
        <v>22</v>
      </c>
      <c r="L11" s="55"/>
      <c r="M11" s="56"/>
      <c r="N11" s="56"/>
      <c r="O11" s="56"/>
      <c r="P11" s="56"/>
      <c r="Q11" s="56"/>
      <c r="S11" s="54" t="s">
        <v>21</v>
      </c>
      <c r="T11" s="54" t="s">
        <v>22</v>
      </c>
      <c r="U11" s="63" t="e">
        <f aca="true" t="shared" si="6" ref="U11:Z11">+C11/$H$11</f>
        <v>#REF!</v>
      </c>
      <c r="V11" s="63" t="e">
        <f t="shared" si="6"/>
        <v>#REF!</v>
      </c>
      <c r="W11" s="63" t="e">
        <f t="shared" si="6"/>
        <v>#REF!</v>
      </c>
      <c r="X11" s="63" t="e">
        <f t="shared" si="6"/>
        <v>#REF!</v>
      </c>
      <c r="Y11" s="63" t="e">
        <f t="shared" si="6"/>
        <v>#REF!</v>
      </c>
      <c r="Z11" s="63" t="e">
        <f t="shared" si="6"/>
        <v>#REF!</v>
      </c>
      <c r="AB11" s="54" t="s">
        <v>21</v>
      </c>
      <c r="AC11" s="54" t="s">
        <v>22</v>
      </c>
      <c r="AD11" s="68" t="e">
        <f t="shared" si="1"/>
        <v>#REF!</v>
      </c>
      <c r="AE11" s="69" t="e">
        <f t="shared" si="1"/>
        <v>#REF!</v>
      </c>
      <c r="AF11" s="69" t="e">
        <f t="shared" si="1"/>
        <v>#REF!</v>
      </c>
      <c r="AG11" s="68" t="e">
        <f>+F11/$F$11</f>
        <v>#REF!</v>
      </c>
      <c r="AH11" s="69" t="e">
        <f>+G11/$G$11</f>
        <v>#REF!</v>
      </c>
      <c r="AI11" s="69" t="e">
        <f>+H11/$H$11</f>
        <v>#REF!</v>
      </c>
    </row>
    <row r="12" spans="1:35" ht="12.75" customHeight="1">
      <c r="A12" s="17" t="s">
        <v>23</v>
      </c>
      <c r="B12" s="18" t="s">
        <v>24</v>
      </c>
      <c r="C12" s="19" t="e">
        <f>+#REF!+#REF!+#REF!</f>
        <v>#REF!</v>
      </c>
      <c r="D12" s="19" t="e">
        <f>+#REF!+#REF!+#REF!</f>
        <v>#REF!</v>
      </c>
      <c r="E12" s="19" t="e">
        <f>+#REF!+#REF!+#REF!</f>
        <v>#REF!</v>
      </c>
      <c r="F12" s="19" t="e">
        <f>+#REF!+#REF!+#REF!</f>
        <v>#REF!</v>
      </c>
      <c r="G12" s="20" t="e">
        <f>+#REF!+#REF!+#REF!+#REF!+#REF!+#REF!</f>
        <v>#REF!</v>
      </c>
      <c r="H12" s="20" t="e">
        <f t="shared" si="2"/>
        <v>#REF!</v>
      </c>
      <c r="I12" s="42" t="e">
        <f>+'Tipus de visitant'!#REF!-formatejat_motiu_T!H12</f>
        <v>#REF!</v>
      </c>
      <c r="J12" s="17" t="s">
        <v>23</v>
      </c>
      <c r="K12" s="18" t="s">
        <v>24</v>
      </c>
      <c r="L12" s="13" t="e">
        <f aca="true" t="shared" si="7" ref="L12:L51">(+C12-C7)/C7</f>
        <v>#REF!</v>
      </c>
      <c r="M12" s="13" t="e">
        <f aca="true" t="shared" si="8" ref="M12:M51">(+D12-D7)/D7</f>
        <v>#REF!</v>
      </c>
      <c r="N12" s="13" t="e">
        <f aca="true" t="shared" si="9" ref="N12:N51">(+E12-E7)/E7</f>
        <v>#REF!</v>
      </c>
      <c r="O12" s="13" t="e">
        <f aca="true" t="shared" si="10" ref="O12:O51">(+F12-F7)/F7</f>
        <v>#REF!</v>
      </c>
      <c r="P12" s="13" t="e">
        <f aca="true" t="shared" si="11" ref="P12:P51">(+G12-G7)/G7</f>
        <v>#REF!</v>
      </c>
      <c r="Q12" s="13" t="e">
        <f aca="true" t="shared" si="12" ref="Q12:Q51">(+H12-H7)/H7</f>
        <v>#REF!</v>
      </c>
      <c r="S12" s="17" t="s">
        <v>23</v>
      </c>
      <c r="T12" s="18" t="s">
        <v>24</v>
      </c>
      <c r="U12" s="21" t="e">
        <f aca="true" t="shared" si="13" ref="U12:Z12">+C12/$H$12</f>
        <v>#REF!</v>
      </c>
      <c r="V12" s="21" t="e">
        <f t="shared" si="13"/>
        <v>#REF!</v>
      </c>
      <c r="W12" s="21" t="e">
        <f t="shared" si="13"/>
        <v>#REF!</v>
      </c>
      <c r="X12" s="21" t="e">
        <f t="shared" si="13"/>
        <v>#REF!</v>
      </c>
      <c r="Y12" s="21" t="e">
        <f t="shared" si="13"/>
        <v>#REF!</v>
      </c>
      <c r="Z12" s="21" t="e">
        <f t="shared" si="13"/>
        <v>#REF!</v>
      </c>
      <c r="AB12" s="17" t="s">
        <v>23</v>
      </c>
      <c r="AC12" s="18" t="s">
        <v>24</v>
      </c>
      <c r="AD12" s="13" t="e">
        <f>+C12/$C$16</f>
        <v>#REF!</v>
      </c>
      <c r="AE12" s="35" t="e">
        <f>+D12/$D$16</f>
        <v>#REF!</v>
      </c>
      <c r="AF12" s="35" t="e">
        <f>+E12/$E$16</f>
        <v>#REF!</v>
      </c>
      <c r="AG12" s="21" t="e">
        <f>+F12/$F$16</f>
        <v>#REF!</v>
      </c>
      <c r="AH12" s="22" t="e">
        <f>+G12/$G$16</f>
        <v>#REF!</v>
      </c>
      <c r="AI12" s="22" t="e">
        <f>+H12/$H$16</f>
        <v>#REF!</v>
      </c>
    </row>
    <row r="13" spans="1:35" ht="12.75" customHeight="1">
      <c r="A13" s="23" t="s">
        <v>25</v>
      </c>
      <c r="B13" s="24" t="s">
        <v>26</v>
      </c>
      <c r="C13" s="25" t="e">
        <f>+#REF!+#REF!+#REF!</f>
        <v>#REF!</v>
      </c>
      <c r="D13" s="25" t="e">
        <f>+#REF!+#REF!+#REF!</f>
        <v>#REF!</v>
      </c>
      <c r="E13" s="25" t="e">
        <f>+#REF!+#REF!+#REF!</f>
        <v>#REF!</v>
      </c>
      <c r="F13" s="25" t="e">
        <f>+#REF!+#REF!+#REF!</f>
        <v>#REF!</v>
      </c>
      <c r="G13" s="26" t="e">
        <f>+#REF!+#REF!+#REF!+#REF!+#REF!+#REF!</f>
        <v>#REF!</v>
      </c>
      <c r="H13" s="26" t="e">
        <f t="shared" si="2"/>
        <v>#REF!</v>
      </c>
      <c r="I13" s="42" t="e">
        <f>+'Tipus de visitant'!#REF!-formatejat_motiu_T!H13</f>
        <v>#REF!</v>
      </c>
      <c r="J13" s="23" t="s">
        <v>25</v>
      </c>
      <c r="K13" s="24" t="s">
        <v>26</v>
      </c>
      <c r="L13" s="13" t="e">
        <f t="shared" si="7"/>
        <v>#REF!</v>
      </c>
      <c r="M13" s="13" t="e">
        <f t="shared" si="8"/>
        <v>#REF!</v>
      </c>
      <c r="N13" s="13" t="e">
        <f t="shared" si="9"/>
        <v>#REF!</v>
      </c>
      <c r="O13" s="13" t="e">
        <f t="shared" si="10"/>
        <v>#REF!</v>
      </c>
      <c r="P13" s="13" t="e">
        <f t="shared" si="11"/>
        <v>#REF!</v>
      </c>
      <c r="Q13" s="13" t="e">
        <f t="shared" si="12"/>
        <v>#REF!</v>
      </c>
      <c r="S13" s="23" t="s">
        <v>25</v>
      </c>
      <c r="T13" s="24" t="s">
        <v>26</v>
      </c>
      <c r="U13" s="21" t="e">
        <f aca="true" t="shared" si="14" ref="U13:Z13">+C13/$H$13</f>
        <v>#REF!</v>
      </c>
      <c r="V13" s="21" t="e">
        <f t="shared" si="14"/>
        <v>#REF!</v>
      </c>
      <c r="W13" s="21" t="e">
        <f t="shared" si="14"/>
        <v>#REF!</v>
      </c>
      <c r="X13" s="21" t="e">
        <f t="shared" si="14"/>
        <v>#REF!</v>
      </c>
      <c r="Y13" s="21" t="e">
        <f t="shared" si="14"/>
        <v>#REF!</v>
      </c>
      <c r="Z13" s="21" t="e">
        <f t="shared" si="14"/>
        <v>#REF!</v>
      </c>
      <c r="AB13" s="23" t="s">
        <v>25</v>
      </c>
      <c r="AC13" s="24" t="s">
        <v>26</v>
      </c>
      <c r="AD13" s="13" t="e">
        <f>+C13/$C$16</f>
        <v>#REF!</v>
      </c>
      <c r="AE13" s="35" t="e">
        <f>+D13/$D$16</f>
        <v>#REF!</v>
      </c>
      <c r="AF13" s="35" t="e">
        <f>+E13/$E$16</f>
        <v>#REF!</v>
      </c>
      <c r="AG13" s="27" t="e">
        <f>+F13/$F$16</f>
        <v>#REF!</v>
      </c>
      <c r="AH13" s="28" t="e">
        <f>+G13/$G$16</f>
        <v>#REF!</v>
      </c>
      <c r="AI13" s="28" t="e">
        <f>+H13/$H$16</f>
        <v>#REF!</v>
      </c>
    </row>
    <row r="14" spans="1:35" ht="12.75" customHeight="1">
      <c r="A14" s="17" t="s">
        <v>27</v>
      </c>
      <c r="B14" s="24" t="s">
        <v>28</v>
      </c>
      <c r="C14" s="25" t="e">
        <f>+#REF!+#REF!+#REF!</f>
        <v>#REF!</v>
      </c>
      <c r="D14" s="25" t="e">
        <f>+#REF!+#REF!+#REF!</f>
        <v>#REF!</v>
      </c>
      <c r="E14" s="25" t="e">
        <f>+#REF!+#REF!+#REF!</f>
        <v>#REF!</v>
      </c>
      <c r="F14" s="25" t="e">
        <f>+#REF!+#REF!+#REF!</f>
        <v>#REF!</v>
      </c>
      <c r="G14" s="26" t="e">
        <f>+#REF!+#REF!+#REF!+#REF!+#REF!+#REF!</f>
        <v>#REF!</v>
      </c>
      <c r="H14" s="26" t="e">
        <f t="shared" si="2"/>
        <v>#REF!</v>
      </c>
      <c r="I14" s="42" t="e">
        <f>+'Tipus de visitant'!#REF!-formatejat_motiu_T!H14</f>
        <v>#REF!</v>
      </c>
      <c r="J14" s="17" t="s">
        <v>27</v>
      </c>
      <c r="K14" s="24" t="s">
        <v>28</v>
      </c>
      <c r="L14" s="13" t="e">
        <f t="shared" si="7"/>
        <v>#REF!</v>
      </c>
      <c r="M14" s="13" t="e">
        <f t="shared" si="8"/>
        <v>#REF!</v>
      </c>
      <c r="N14" s="13" t="e">
        <f t="shared" si="9"/>
        <v>#REF!</v>
      </c>
      <c r="O14" s="13" t="e">
        <f t="shared" si="10"/>
        <v>#REF!</v>
      </c>
      <c r="P14" s="13" t="e">
        <f t="shared" si="11"/>
        <v>#REF!</v>
      </c>
      <c r="Q14" s="13" t="e">
        <f t="shared" si="12"/>
        <v>#REF!</v>
      </c>
      <c r="S14" s="23" t="s">
        <v>27</v>
      </c>
      <c r="T14" s="24" t="s">
        <v>28</v>
      </c>
      <c r="U14" s="21" t="e">
        <f aca="true" t="shared" si="15" ref="U14:Z14">+C14/$H$14</f>
        <v>#REF!</v>
      </c>
      <c r="V14" s="21" t="e">
        <f t="shared" si="15"/>
        <v>#REF!</v>
      </c>
      <c r="W14" s="21" t="e">
        <f t="shared" si="15"/>
        <v>#REF!</v>
      </c>
      <c r="X14" s="21" t="e">
        <f t="shared" si="15"/>
        <v>#REF!</v>
      </c>
      <c r="Y14" s="21" t="e">
        <f t="shared" si="15"/>
        <v>#REF!</v>
      </c>
      <c r="Z14" s="21" t="e">
        <f t="shared" si="15"/>
        <v>#REF!</v>
      </c>
      <c r="AB14" s="17" t="s">
        <v>27</v>
      </c>
      <c r="AC14" s="24" t="s">
        <v>28</v>
      </c>
      <c r="AD14" s="13" t="e">
        <f>+C14/$C$16</f>
        <v>#REF!</v>
      </c>
      <c r="AE14" s="35" t="e">
        <f>+D14/$D$16</f>
        <v>#REF!</v>
      </c>
      <c r="AF14" s="35" t="e">
        <f>+E14/$E$16</f>
        <v>#REF!</v>
      </c>
      <c r="AG14" s="27" t="e">
        <f>+F14/$F$16</f>
        <v>#REF!</v>
      </c>
      <c r="AH14" s="28" t="e">
        <f>+G14/$G$16</f>
        <v>#REF!</v>
      </c>
      <c r="AI14" s="28" t="e">
        <f>+H14/$H$16</f>
        <v>#REF!</v>
      </c>
    </row>
    <row r="15" spans="1:35" ht="12.75" customHeight="1">
      <c r="A15" s="29" t="s">
        <v>29</v>
      </c>
      <c r="B15" s="30" t="s">
        <v>30</v>
      </c>
      <c r="C15" s="31" t="e">
        <f>+#REF!+#REF!+#REF!</f>
        <v>#REF!</v>
      </c>
      <c r="D15" s="31" t="e">
        <f>+#REF!+#REF!+#REF!</f>
        <v>#REF!</v>
      </c>
      <c r="E15" s="31" t="e">
        <f>+#REF!+#REF!+#REF!</f>
        <v>#REF!</v>
      </c>
      <c r="F15" s="31" t="e">
        <f>+#REF!+#REF!+#REF!</f>
        <v>#REF!</v>
      </c>
      <c r="G15" s="32" t="e">
        <f>+#REF!+#REF!+#REF!+#REF!+#REF!+#REF!</f>
        <v>#REF!</v>
      </c>
      <c r="H15" s="32" t="e">
        <f t="shared" si="2"/>
        <v>#REF!</v>
      </c>
      <c r="I15" s="42" t="e">
        <f>+'Tipus de visitant'!#REF!-formatejat_motiu_T!H15</f>
        <v>#REF!</v>
      </c>
      <c r="J15" s="29" t="s">
        <v>29</v>
      </c>
      <c r="K15" s="30" t="s">
        <v>30</v>
      </c>
      <c r="L15" s="36" t="e">
        <f t="shared" si="7"/>
        <v>#REF!</v>
      </c>
      <c r="M15" s="36" t="e">
        <f t="shared" si="8"/>
        <v>#REF!</v>
      </c>
      <c r="N15" s="36" t="e">
        <f t="shared" si="9"/>
        <v>#REF!</v>
      </c>
      <c r="O15" s="36" t="e">
        <f t="shared" si="10"/>
        <v>#REF!</v>
      </c>
      <c r="P15" s="36" t="e">
        <f t="shared" si="11"/>
        <v>#REF!</v>
      </c>
      <c r="Q15" s="36" t="e">
        <f t="shared" si="12"/>
        <v>#REF!</v>
      </c>
      <c r="S15" s="29" t="s">
        <v>29</v>
      </c>
      <c r="T15" s="30" t="s">
        <v>30</v>
      </c>
      <c r="U15" s="91" t="e">
        <f aca="true" t="shared" si="16" ref="U15:Z15">+C15/$H$15</f>
        <v>#REF!</v>
      </c>
      <c r="V15" s="91" t="e">
        <f t="shared" si="16"/>
        <v>#REF!</v>
      </c>
      <c r="W15" s="91" t="e">
        <f t="shared" si="16"/>
        <v>#REF!</v>
      </c>
      <c r="X15" s="91" t="e">
        <f t="shared" si="16"/>
        <v>#REF!</v>
      </c>
      <c r="Y15" s="91" t="e">
        <f t="shared" si="16"/>
        <v>#REF!</v>
      </c>
      <c r="Z15" s="91" t="e">
        <f t="shared" si="16"/>
        <v>#REF!</v>
      </c>
      <c r="AB15" s="29" t="s">
        <v>29</v>
      </c>
      <c r="AC15" s="30" t="s">
        <v>30</v>
      </c>
      <c r="AD15" s="36" t="e">
        <f>+C15/$C$16</f>
        <v>#REF!</v>
      </c>
      <c r="AE15" s="37" t="e">
        <f>+D15/$D$16</f>
        <v>#REF!</v>
      </c>
      <c r="AF15" s="37" t="e">
        <f>+E15/$E$16</f>
        <v>#REF!</v>
      </c>
      <c r="AG15" s="33" t="e">
        <f>+F15/$F$16</f>
        <v>#REF!</v>
      </c>
      <c r="AH15" s="34" t="e">
        <f>+G15/$G$16</f>
        <v>#REF!</v>
      </c>
      <c r="AI15" s="34" t="e">
        <f>+H15/$H$16</f>
        <v>#REF!</v>
      </c>
    </row>
    <row r="16" spans="1:35" ht="12.75" customHeight="1">
      <c r="A16" s="54" t="s">
        <v>39</v>
      </c>
      <c r="B16" s="54" t="s">
        <v>84</v>
      </c>
      <c r="C16" s="55" t="e">
        <f>SUM(C12:C15)</f>
        <v>#REF!</v>
      </c>
      <c r="D16" s="55" t="e">
        <f>SUM(D12:D15)</f>
        <v>#REF!</v>
      </c>
      <c r="E16" s="55" t="e">
        <f>SUM(E12:E15)</f>
        <v>#REF!</v>
      </c>
      <c r="F16" s="55" t="e">
        <f>SUM(F12:F15)</f>
        <v>#REF!</v>
      </c>
      <c r="G16" s="56" t="e">
        <f>+SUM(G12:G15)</f>
        <v>#REF!</v>
      </c>
      <c r="H16" s="56" t="e">
        <f t="shared" si="2"/>
        <v>#REF!</v>
      </c>
      <c r="I16" s="42" t="e">
        <f>+'Tipus de visitant'!#REF!-formatejat_motiu_T!H16</f>
        <v>#REF!</v>
      </c>
      <c r="J16" s="54" t="s">
        <v>39</v>
      </c>
      <c r="K16" s="54" t="s">
        <v>84</v>
      </c>
      <c r="L16" s="63" t="e">
        <f t="shared" si="7"/>
        <v>#REF!</v>
      </c>
      <c r="M16" s="63" t="e">
        <f t="shared" si="8"/>
        <v>#REF!</v>
      </c>
      <c r="N16" s="63" t="e">
        <f t="shared" si="9"/>
        <v>#REF!</v>
      </c>
      <c r="O16" s="63" t="e">
        <f t="shared" si="10"/>
        <v>#REF!</v>
      </c>
      <c r="P16" s="63" t="e">
        <f t="shared" si="11"/>
        <v>#REF!</v>
      </c>
      <c r="Q16" s="63" t="e">
        <f t="shared" si="12"/>
        <v>#REF!</v>
      </c>
      <c r="S16" s="54" t="s">
        <v>39</v>
      </c>
      <c r="T16" s="54" t="s">
        <v>84</v>
      </c>
      <c r="U16" s="63" t="e">
        <f aca="true" t="shared" si="17" ref="U16:Z16">+C16/$H$16</f>
        <v>#REF!</v>
      </c>
      <c r="V16" s="63" t="e">
        <f t="shared" si="17"/>
        <v>#REF!</v>
      </c>
      <c r="W16" s="63" t="e">
        <f t="shared" si="17"/>
        <v>#REF!</v>
      </c>
      <c r="X16" s="63" t="e">
        <f t="shared" si="17"/>
        <v>#REF!</v>
      </c>
      <c r="Y16" s="63" t="e">
        <f t="shared" si="17"/>
        <v>#REF!</v>
      </c>
      <c r="Z16" s="63" t="e">
        <f t="shared" si="17"/>
        <v>#REF!</v>
      </c>
      <c r="AB16" s="54" t="s">
        <v>39</v>
      </c>
      <c r="AC16" s="54" t="s">
        <v>84</v>
      </c>
      <c r="AD16" s="63" t="e">
        <f>+C16/$C$16</f>
        <v>#REF!</v>
      </c>
      <c r="AE16" s="70" t="e">
        <f>+D16/$D$16</f>
        <v>#REF!</v>
      </c>
      <c r="AF16" s="70" t="e">
        <f>+E16/$E$16</f>
        <v>#REF!</v>
      </c>
      <c r="AG16" s="68" t="e">
        <f>+F16/$F$16</f>
        <v>#REF!</v>
      </c>
      <c r="AH16" s="69" t="e">
        <f>+G16/$G$16</f>
        <v>#REF!</v>
      </c>
      <c r="AI16" s="69" t="e">
        <f>+H16/$H$16</f>
        <v>#REF!</v>
      </c>
    </row>
    <row r="17" spans="1:35" ht="12.75">
      <c r="A17" s="17" t="s">
        <v>41</v>
      </c>
      <c r="B17" s="18" t="s">
        <v>86</v>
      </c>
      <c r="C17" s="19" t="e">
        <f>+#REF!+#REF!+#REF!</f>
        <v>#REF!</v>
      </c>
      <c r="D17" s="19" t="e">
        <f>+#REF!+#REF!+#REF!</f>
        <v>#REF!</v>
      </c>
      <c r="E17" s="19" t="e">
        <f>+#REF!+#REF!+#REF!</f>
        <v>#REF!</v>
      </c>
      <c r="F17" s="19" t="e">
        <f>+#REF!+#REF!+#REF!</f>
        <v>#REF!</v>
      </c>
      <c r="G17" s="20" t="e">
        <f>+#REF!+#REF!+#REF!+#REF!+#REF!+#REF!</f>
        <v>#REF!</v>
      </c>
      <c r="H17" s="20" t="e">
        <f t="shared" si="2"/>
        <v>#REF!</v>
      </c>
      <c r="I17" s="42" t="e">
        <f>+'Tipus de visitant'!#REF!-formatejat_motiu_T!H17</f>
        <v>#REF!</v>
      </c>
      <c r="J17" s="17" t="s">
        <v>41</v>
      </c>
      <c r="K17" s="18" t="s">
        <v>86</v>
      </c>
      <c r="L17" s="13" t="e">
        <f t="shared" si="7"/>
        <v>#REF!</v>
      </c>
      <c r="M17" s="13" t="e">
        <f t="shared" si="8"/>
        <v>#REF!</v>
      </c>
      <c r="N17" s="13" t="e">
        <f t="shared" si="9"/>
        <v>#REF!</v>
      </c>
      <c r="O17" s="13" t="e">
        <f t="shared" si="10"/>
        <v>#REF!</v>
      </c>
      <c r="P17" s="13" t="e">
        <f t="shared" si="11"/>
        <v>#REF!</v>
      </c>
      <c r="Q17" s="13" t="e">
        <f t="shared" si="12"/>
        <v>#REF!</v>
      </c>
      <c r="S17" s="17" t="s">
        <v>41</v>
      </c>
      <c r="T17" s="18" t="s">
        <v>86</v>
      </c>
      <c r="U17" s="21" t="e">
        <f aca="true" t="shared" si="18" ref="U17:Z17">+C17/$H$17</f>
        <v>#REF!</v>
      </c>
      <c r="V17" s="21" t="e">
        <f t="shared" si="18"/>
        <v>#REF!</v>
      </c>
      <c r="W17" s="21" t="e">
        <f t="shared" si="18"/>
        <v>#REF!</v>
      </c>
      <c r="X17" s="21" t="e">
        <f t="shared" si="18"/>
        <v>#REF!</v>
      </c>
      <c r="Y17" s="21" t="e">
        <f t="shared" si="18"/>
        <v>#REF!</v>
      </c>
      <c r="Z17" s="21" t="e">
        <f t="shared" si="18"/>
        <v>#REF!</v>
      </c>
      <c r="AB17" s="17" t="s">
        <v>41</v>
      </c>
      <c r="AC17" s="18" t="s">
        <v>86</v>
      </c>
      <c r="AD17" s="13" t="e">
        <f>+C17/$C$21</f>
        <v>#REF!</v>
      </c>
      <c r="AE17" s="35" t="e">
        <f>+D17/$D$21</f>
        <v>#REF!</v>
      </c>
      <c r="AF17" s="35" t="e">
        <f>+E17/$E$21</f>
        <v>#REF!</v>
      </c>
      <c r="AG17" s="21" t="e">
        <f>+F17/$F$21</f>
        <v>#REF!</v>
      </c>
      <c r="AH17" s="22" t="e">
        <f>+G17/$G$21</f>
        <v>#REF!</v>
      </c>
      <c r="AI17" s="22" t="e">
        <f>+H17/$H$21</f>
        <v>#REF!</v>
      </c>
    </row>
    <row r="18" spans="1:35" ht="12.75">
      <c r="A18" s="23" t="s">
        <v>42</v>
      </c>
      <c r="B18" s="24" t="s">
        <v>87</v>
      </c>
      <c r="C18" s="25" t="e">
        <f>+#REF!+#REF!+#REF!</f>
        <v>#REF!</v>
      </c>
      <c r="D18" s="25" t="e">
        <f>+#REF!+#REF!+#REF!</f>
        <v>#REF!</v>
      </c>
      <c r="E18" s="25" t="e">
        <f>+#REF!+#REF!+#REF!</f>
        <v>#REF!</v>
      </c>
      <c r="F18" s="25" t="e">
        <f>+#REF!+#REF!+#REF!</f>
        <v>#REF!</v>
      </c>
      <c r="G18" s="26" t="e">
        <f>+#REF!+#REF!+#REF!+#REF!+#REF!+#REF!</f>
        <v>#REF!</v>
      </c>
      <c r="H18" s="26" t="e">
        <f t="shared" si="2"/>
        <v>#REF!</v>
      </c>
      <c r="I18" s="42" t="e">
        <f>+'Tipus de visitant'!#REF!-formatejat_motiu_T!H18</f>
        <v>#REF!</v>
      </c>
      <c r="J18" s="23" t="s">
        <v>42</v>
      </c>
      <c r="K18" s="24" t="s">
        <v>87</v>
      </c>
      <c r="L18" s="13" t="e">
        <f t="shared" si="7"/>
        <v>#REF!</v>
      </c>
      <c r="M18" s="13" t="e">
        <f t="shared" si="8"/>
        <v>#REF!</v>
      </c>
      <c r="N18" s="13" t="e">
        <f t="shared" si="9"/>
        <v>#REF!</v>
      </c>
      <c r="O18" s="13" t="e">
        <f t="shared" si="10"/>
        <v>#REF!</v>
      </c>
      <c r="P18" s="13" t="e">
        <f t="shared" si="11"/>
        <v>#REF!</v>
      </c>
      <c r="Q18" s="13" t="e">
        <f t="shared" si="12"/>
        <v>#REF!</v>
      </c>
      <c r="S18" s="23" t="s">
        <v>42</v>
      </c>
      <c r="T18" s="24" t="s">
        <v>87</v>
      </c>
      <c r="U18" s="21" t="e">
        <f aca="true" t="shared" si="19" ref="U18:Z18">+C18/$H$18</f>
        <v>#REF!</v>
      </c>
      <c r="V18" s="21" t="e">
        <f t="shared" si="19"/>
        <v>#REF!</v>
      </c>
      <c r="W18" s="21" t="e">
        <f t="shared" si="19"/>
        <v>#REF!</v>
      </c>
      <c r="X18" s="21" t="e">
        <f t="shared" si="19"/>
        <v>#REF!</v>
      </c>
      <c r="Y18" s="21" t="e">
        <f t="shared" si="19"/>
        <v>#REF!</v>
      </c>
      <c r="Z18" s="21" t="e">
        <f t="shared" si="19"/>
        <v>#REF!</v>
      </c>
      <c r="AB18" s="23" t="s">
        <v>42</v>
      </c>
      <c r="AC18" s="24" t="s">
        <v>87</v>
      </c>
      <c r="AD18" s="13" t="e">
        <f>+C18/$C$21</f>
        <v>#REF!</v>
      </c>
      <c r="AE18" s="35" t="e">
        <f>+D18/$D$21</f>
        <v>#REF!</v>
      </c>
      <c r="AF18" s="35" t="e">
        <f>+E18/$E$21</f>
        <v>#REF!</v>
      </c>
      <c r="AG18" s="27" t="e">
        <f>+F18/$F$21</f>
        <v>#REF!</v>
      </c>
      <c r="AH18" s="28" t="e">
        <f>+G18/$G$21</f>
        <v>#REF!</v>
      </c>
      <c r="AI18" s="28" t="e">
        <f>+H18/$H$21</f>
        <v>#REF!</v>
      </c>
    </row>
    <row r="19" spans="1:35" ht="12.75">
      <c r="A19" s="17" t="s">
        <v>43</v>
      </c>
      <c r="B19" s="24" t="s">
        <v>88</v>
      </c>
      <c r="C19" s="25" t="e">
        <f>+#REF!+#REF!+#REF!</f>
        <v>#REF!</v>
      </c>
      <c r="D19" s="25" t="e">
        <f>+#REF!+#REF!+#REF!</f>
        <v>#REF!</v>
      </c>
      <c r="E19" s="25" t="e">
        <f>+#REF!+#REF!+#REF!</f>
        <v>#REF!</v>
      </c>
      <c r="F19" s="25" t="e">
        <f>+#REF!+#REF!+#REF!</f>
        <v>#REF!</v>
      </c>
      <c r="G19" s="26" t="e">
        <f>+#REF!+#REF!+#REF!+#REF!+#REF!+#REF!</f>
        <v>#REF!</v>
      </c>
      <c r="H19" s="26" t="e">
        <f t="shared" si="2"/>
        <v>#REF!</v>
      </c>
      <c r="I19" s="42" t="e">
        <f>+'Tipus de visitant'!#REF!-formatejat_motiu_T!H19</f>
        <v>#REF!</v>
      </c>
      <c r="J19" s="17" t="s">
        <v>43</v>
      </c>
      <c r="K19" s="24" t="s">
        <v>88</v>
      </c>
      <c r="L19" s="13" t="e">
        <f t="shared" si="7"/>
        <v>#REF!</v>
      </c>
      <c r="M19" s="13" t="e">
        <f t="shared" si="8"/>
        <v>#REF!</v>
      </c>
      <c r="N19" s="13" t="e">
        <f t="shared" si="9"/>
        <v>#REF!</v>
      </c>
      <c r="O19" s="13" t="e">
        <f t="shared" si="10"/>
        <v>#REF!</v>
      </c>
      <c r="P19" s="13" t="e">
        <f t="shared" si="11"/>
        <v>#REF!</v>
      </c>
      <c r="Q19" s="13" t="e">
        <f t="shared" si="12"/>
        <v>#REF!</v>
      </c>
      <c r="S19" s="23" t="s">
        <v>43</v>
      </c>
      <c r="T19" s="24" t="s">
        <v>88</v>
      </c>
      <c r="U19" s="21" t="e">
        <f aca="true" t="shared" si="20" ref="U19:Z19">+C19/$H$19</f>
        <v>#REF!</v>
      </c>
      <c r="V19" s="21" t="e">
        <f t="shared" si="20"/>
        <v>#REF!</v>
      </c>
      <c r="W19" s="21" t="e">
        <f t="shared" si="20"/>
        <v>#REF!</v>
      </c>
      <c r="X19" s="21" t="e">
        <f t="shared" si="20"/>
        <v>#REF!</v>
      </c>
      <c r="Y19" s="21" t="e">
        <f t="shared" si="20"/>
        <v>#REF!</v>
      </c>
      <c r="Z19" s="21" t="e">
        <f t="shared" si="20"/>
        <v>#REF!</v>
      </c>
      <c r="AB19" s="17" t="s">
        <v>43</v>
      </c>
      <c r="AC19" s="24" t="s">
        <v>88</v>
      </c>
      <c r="AD19" s="13" t="e">
        <f>+C19/$C$21</f>
        <v>#REF!</v>
      </c>
      <c r="AE19" s="35" t="e">
        <f>+D19/$D$21</f>
        <v>#REF!</v>
      </c>
      <c r="AF19" s="35" t="e">
        <f>+E19/$E$21</f>
        <v>#REF!</v>
      </c>
      <c r="AG19" s="27" t="e">
        <f>+F19/$F$21</f>
        <v>#REF!</v>
      </c>
      <c r="AH19" s="28" t="e">
        <f>+G19/$G$21</f>
        <v>#REF!</v>
      </c>
      <c r="AI19" s="28" t="e">
        <f>+H19/$H$21</f>
        <v>#REF!</v>
      </c>
    </row>
    <row r="20" spans="1:35" ht="12.75">
      <c r="A20" s="29" t="s">
        <v>44</v>
      </c>
      <c r="B20" s="30" t="s">
        <v>89</v>
      </c>
      <c r="C20" s="31" t="e">
        <f>+#REF!+#REF!+#REF!</f>
        <v>#REF!</v>
      </c>
      <c r="D20" s="31" t="e">
        <f>+#REF!+#REF!+#REF!</f>
        <v>#REF!</v>
      </c>
      <c r="E20" s="31" t="e">
        <f>+#REF!+#REF!+#REF!</f>
        <v>#REF!</v>
      </c>
      <c r="F20" s="31" t="e">
        <f>+#REF!+#REF!+#REF!</f>
        <v>#REF!</v>
      </c>
      <c r="G20" s="32" t="e">
        <f>+#REF!+#REF!+#REF!+#REF!+#REF!+#REF!</f>
        <v>#REF!</v>
      </c>
      <c r="H20" s="32" t="e">
        <f t="shared" si="2"/>
        <v>#REF!</v>
      </c>
      <c r="I20" s="42" t="e">
        <f>+'Tipus de visitant'!#REF!-formatejat_motiu_T!H20</f>
        <v>#REF!</v>
      </c>
      <c r="J20" s="29" t="s">
        <v>44</v>
      </c>
      <c r="K20" s="30" t="s">
        <v>89</v>
      </c>
      <c r="L20" s="36" t="e">
        <f t="shared" si="7"/>
        <v>#REF!</v>
      </c>
      <c r="M20" s="36" t="e">
        <f t="shared" si="8"/>
        <v>#REF!</v>
      </c>
      <c r="N20" s="36" t="e">
        <f t="shared" si="9"/>
        <v>#REF!</v>
      </c>
      <c r="O20" s="36" t="e">
        <f t="shared" si="10"/>
        <v>#REF!</v>
      </c>
      <c r="P20" s="36" t="e">
        <f t="shared" si="11"/>
        <v>#REF!</v>
      </c>
      <c r="Q20" s="36" t="e">
        <f t="shared" si="12"/>
        <v>#REF!</v>
      </c>
      <c r="S20" s="29" t="s">
        <v>44</v>
      </c>
      <c r="T20" s="30" t="s">
        <v>89</v>
      </c>
      <c r="U20" s="91" t="e">
        <f aca="true" t="shared" si="21" ref="U20:Z20">+C20/$H$20</f>
        <v>#REF!</v>
      </c>
      <c r="V20" s="91" t="e">
        <f t="shared" si="21"/>
        <v>#REF!</v>
      </c>
      <c r="W20" s="91" t="e">
        <f t="shared" si="21"/>
        <v>#REF!</v>
      </c>
      <c r="X20" s="91" t="e">
        <f t="shared" si="21"/>
        <v>#REF!</v>
      </c>
      <c r="Y20" s="91" t="e">
        <f t="shared" si="21"/>
        <v>#REF!</v>
      </c>
      <c r="Z20" s="91" t="e">
        <f t="shared" si="21"/>
        <v>#REF!</v>
      </c>
      <c r="AB20" s="29" t="s">
        <v>44</v>
      </c>
      <c r="AC20" s="30" t="s">
        <v>89</v>
      </c>
      <c r="AD20" s="36" t="e">
        <f>+C20/$C$21</f>
        <v>#REF!</v>
      </c>
      <c r="AE20" s="37" t="e">
        <f>+D20/$D$21</f>
        <v>#REF!</v>
      </c>
      <c r="AF20" s="37" t="e">
        <f>+E20/$E$21</f>
        <v>#REF!</v>
      </c>
      <c r="AG20" s="33" t="e">
        <f>+F20/$F$21</f>
        <v>#REF!</v>
      </c>
      <c r="AH20" s="34" t="e">
        <f>+G20/$G$21</f>
        <v>#REF!</v>
      </c>
      <c r="AI20" s="34" t="e">
        <f>+H20/$H$21</f>
        <v>#REF!</v>
      </c>
    </row>
    <row r="21" spans="1:35" ht="12.75">
      <c r="A21" s="54" t="s">
        <v>45</v>
      </c>
      <c r="B21" s="54" t="s">
        <v>85</v>
      </c>
      <c r="C21" s="55" t="e">
        <f>SUM(C17:C20)</f>
        <v>#REF!</v>
      </c>
      <c r="D21" s="55" t="e">
        <f>SUM(D17:D20)</f>
        <v>#REF!</v>
      </c>
      <c r="E21" s="55" t="e">
        <f>SUM(E17:E20)</f>
        <v>#REF!</v>
      </c>
      <c r="F21" s="55" t="e">
        <f>SUM(F17:F20)</f>
        <v>#REF!</v>
      </c>
      <c r="G21" s="56" t="e">
        <f>+SUM(G17:G20)</f>
        <v>#REF!</v>
      </c>
      <c r="H21" s="56" t="e">
        <f t="shared" si="2"/>
        <v>#REF!</v>
      </c>
      <c r="I21" s="42" t="e">
        <f>+'Tipus de visitant'!#REF!-formatejat_motiu_T!H21</f>
        <v>#REF!</v>
      </c>
      <c r="J21" s="54" t="s">
        <v>45</v>
      </c>
      <c r="K21" s="54" t="s">
        <v>85</v>
      </c>
      <c r="L21" s="63" t="e">
        <f t="shared" si="7"/>
        <v>#REF!</v>
      </c>
      <c r="M21" s="63" t="e">
        <f t="shared" si="8"/>
        <v>#REF!</v>
      </c>
      <c r="N21" s="63" t="e">
        <f t="shared" si="9"/>
        <v>#REF!</v>
      </c>
      <c r="O21" s="63" t="e">
        <f t="shared" si="10"/>
        <v>#REF!</v>
      </c>
      <c r="P21" s="63" t="e">
        <f t="shared" si="11"/>
        <v>#REF!</v>
      </c>
      <c r="Q21" s="63" t="e">
        <f t="shared" si="12"/>
        <v>#REF!</v>
      </c>
      <c r="S21" s="54" t="s">
        <v>45</v>
      </c>
      <c r="T21" s="54" t="s">
        <v>85</v>
      </c>
      <c r="U21" s="63" t="e">
        <f aca="true" t="shared" si="22" ref="U21:Z21">+C21/$H$21</f>
        <v>#REF!</v>
      </c>
      <c r="V21" s="63" t="e">
        <f t="shared" si="22"/>
        <v>#REF!</v>
      </c>
      <c r="W21" s="63" t="e">
        <f t="shared" si="22"/>
        <v>#REF!</v>
      </c>
      <c r="X21" s="63" t="e">
        <f t="shared" si="22"/>
        <v>#REF!</v>
      </c>
      <c r="Y21" s="63" t="e">
        <f t="shared" si="22"/>
        <v>#REF!</v>
      </c>
      <c r="Z21" s="63" t="e">
        <f t="shared" si="22"/>
        <v>#REF!</v>
      </c>
      <c r="AB21" s="54" t="s">
        <v>45</v>
      </c>
      <c r="AC21" s="54" t="s">
        <v>85</v>
      </c>
      <c r="AD21" s="63" t="e">
        <f>+C21/$C$21</f>
        <v>#REF!</v>
      </c>
      <c r="AE21" s="70" t="e">
        <f>+D21/$D$21</f>
        <v>#REF!</v>
      </c>
      <c r="AF21" s="70" t="e">
        <f>+E21/$E$21</f>
        <v>#REF!</v>
      </c>
      <c r="AG21" s="68" t="e">
        <f>+F21/$F$21</f>
        <v>#REF!</v>
      </c>
      <c r="AH21" s="69" t="e">
        <f>+G21/$G$21</f>
        <v>#REF!</v>
      </c>
      <c r="AI21" s="69" t="e">
        <f>+H21/$H$21</f>
        <v>#REF!</v>
      </c>
    </row>
    <row r="22" spans="1:35" ht="12.75">
      <c r="A22" s="17" t="s">
        <v>47</v>
      </c>
      <c r="B22" s="18" t="s">
        <v>90</v>
      </c>
      <c r="C22" s="19" t="e">
        <f>+#REF!+#REF!+#REF!</f>
        <v>#REF!</v>
      </c>
      <c r="D22" s="19" t="e">
        <f>+#REF!+#REF!+#REF!</f>
        <v>#REF!</v>
      </c>
      <c r="E22" s="19" t="e">
        <f>+#REF!+#REF!+#REF!</f>
        <v>#REF!</v>
      </c>
      <c r="F22" s="19" t="e">
        <f>+#REF!+#REF!+#REF!</f>
        <v>#REF!</v>
      </c>
      <c r="G22" s="20" t="e">
        <f>+#REF!+#REF!+#REF!+#REF!+#REF!+#REF!</f>
        <v>#REF!</v>
      </c>
      <c r="H22" s="20" t="e">
        <f t="shared" si="2"/>
        <v>#REF!</v>
      </c>
      <c r="I22" s="42" t="e">
        <f>+'Tipus de visitant'!#REF!-formatejat_motiu_T!H22</f>
        <v>#REF!</v>
      </c>
      <c r="J22" s="17" t="s">
        <v>47</v>
      </c>
      <c r="K22" s="18" t="s">
        <v>90</v>
      </c>
      <c r="L22" s="13" t="e">
        <f t="shared" si="7"/>
        <v>#REF!</v>
      </c>
      <c r="M22" s="13" t="e">
        <f t="shared" si="8"/>
        <v>#REF!</v>
      </c>
      <c r="N22" s="13" t="e">
        <f t="shared" si="9"/>
        <v>#REF!</v>
      </c>
      <c r="O22" s="13" t="e">
        <f t="shared" si="10"/>
        <v>#REF!</v>
      </c>
      <c r="P22" s="13" t="e">
        <f t="shared" si="11"/>
        <v>#REF!</v>
      </c>
      <c r="Q22" s="13" t="e">
        <f t="shared" si="12"/>
        <v>#REF!</v>
      </c>
      <c r="S22" s="17" t="s">
        <v>47</v>
      </c>
      <c r="T22" s="18" t="s">
        <v>90</v>
      </c>
      <c r="U22" s="21" t="e">
        <f aca="true" t="shared" si="23" ref="U22:Z22">+C22/$H$22</f>
        <v>#REF!</v>
      </c>
      <c r="V22" s="21" t="e">
        <f t="shared" si="23"/>
        <v>#REF!</v>
      </c>
      <c r="W22" s="21" t="e">
        <f t="shared" si="23"/>
        <v>#REF!</v>
      </c>
      <c r="X22" s="21" t="e">
        <f t="shared" si="23"/>
        <v>#REF!</v>
      </c>
      <c r="Y22" s="21" t="e">
        <f t="shared" si="23"/>
        <v>#REF!</v>
      </c>
      <c r="Z22" s="21" t="e">
        <f t="shared" si="23"/>
        <v>#REF!</v>
      </c>
      <c r="AB22" s="17" t="s">
        <v>47</v>
      </c>
      <c r="AC22" s="18" t="s">
        <v>90</v>
      </c>
      <c r="AD22" s="13" t="e">
        <f>+C22/$C$26</f>
        <v>#REF!</v>
      </c>
      <c r="AE22" s="35" t="e">
        <f>+D22/$D$26</f>
        <v>#REF!</v>
      </c>
      <c r="AF22" s="35" t="e">
        <f>+E22/$E$26</f>
        <v>#REF!</v>
      </c>
      <c r="AG22" s="21" t="e">
        <f>+F22/$F$26</f>
        <v>#REF!</v>
      </c>
      <c r="AH22" s="22" t="e">
        <f>+G27/$G$31</f>
        <v>#REF!</v>
      </c>
      <c r="AI22" s="22" t="e">
        <f>+H27/$H$31</f>
        <v>#REF!</v>
      </c>
    </row>
    <row r="23" spans="1:35" ht="12.75">
      <c r="A23" s="23" t="s">
        <v>48</v>
      </c>
      <c r="B23" s="24" t="s">
        <v>91</v>
      </c>
      <c r="C23" s="25" t="e">
        <f>+#REF!+#REF!+#REF!</f>
        <v>#REF!</v>
      </c>
      <c r="D23" s="25" t="e">
        <f>+#REF!+#REF!+#REF!</f>
        <v>#REF!</v>
      </c>
      <c r="E23" s="25" t="e">
        <f>+#REF!+#REF!+#REF!</f>
        <v>#REF!</v>
      </c>
      <c r="F23" s="25" t="e">
        <f>+#REF!+#REF!+#REF!</f>
        <v>#REF!</v>
      </c>
      <c r="G23" s="26" t="e">
        <f>+#REF!+#REF!+#REF!+#REF!+#REF!+#REF!</f>
        <v>#REF!</v>
      </c>
      <c r="H23" s="26" t="e">
        <f>+SUM(C23:G23)</f>
        <v>#REF!</v>
      </c>
      <c r="I23" s="42" t="e">
        <f>+'Tipus de visitant'!#REF!-formatejat_motiu_T!H23</f>
        <v>#REF!</v>
      </c>
      <c r="J23" s="23" t="s">
        <v>48</v>
      </c>
      <c r="K23" s="24" t="s">
        <v>91</v>
      </c>
      <c r="L23" s="13" t="e">
        <f t="shared" si="7"/>
        <v>#REF!</v>
      </c>
      <c r="M23" s="13" t="e">
        <f t="shared" si="8"/>
        <v>#REF!</v>
      </c>
      <c r="N23" s="13" t="e">
        <f t="shared" si="9"/>
        <v>#REF!</v>
      </c>
      <c r="O23" s="13" t="e">
        <f t="shared" si="10"/>
        <v>#REF!</v>
      </c>
      <c r="P23" s="13" t="e">
        <f t="shared" si="11"/>
        <v>#REF!</v>
      </c>
      <c r="Q23" s="13" t="e">
        <f t="shared" si="12"/>
        <v>#REF!</v>
      </c>
      <c r="S23" s="23" t="s">
        <v>48</v>
      </c>
      <c r="T23" s="24" t="s">
        <v>91</v>
      </c>
      <c r="U23" s="21" t="e">
        <f aca="true" t="shared" si="24" ref="U23:Z23">+C23/$H$23</f>
        <v>#REF!</v>
      </c>
      <c r="V23" s="21" t="e">
        <f t="shared" si="24"/>
        <v>#REF!</v>
      </c>
      <c r="W23" s="21" t="e">
        <f t="shared" si="24"/>
        <v>#REF!</v>
      </c>
      <c r="X23" s="21" t="e">
        <f t="shared" si="24"/>
        <v>#REF!</v>
      </c>
      <c r="Y23" s="21" t="e">
        <f t="shared" si="24"/>
        <v>#REF!</v>
      </c>
      <c r="Z23" s="21" t="e">
        <f t="shared" si="24"/>
        <v>#REF!</v>
      </c>
      <c r="AB23" s="23" t="s">
        <v>48</v>
      </c>
      <c r="AC23" s="24" t="s">
        <v>91</v>
      </c>
      <c r="AD23" s="13" t="e">
        <f>+C23/$C$26</f>
        <v>#REF!</v>
      </c>
      <c r="AE23" s="35" t="e">
        <f>+D23/$D$26</f>
        <v>#REF!</v>
      </c>
      <c r="AF23" s="35" t="e">
        <f>+E23/$E$26</f>
        <v>#REF!</v>
      </c>
      <c r="AG23" s="27" t="e">
        <f>+F23/$F$26</f>
        <v>#REF!</v>
      </c>
      <c r="AH23" s="28" t="e">
        <f>+G28/$G$31</f>
        <v>#REF!</v>
      </c>
      <c r="AI23" s="28" t="e">
        <f>+H28/$H$31</f>
        <v>#REF!</v>
      </c>
    </row>
    <row r="24" spans="1:35" ht="12.75">
      <c r="A24" s="17" t="s">
        <v>49</v>
      </c>
      <c r="B24" s="24" t="s">
        <v>92</v>
      </c>
      <c r="C24" s="25" t="e">
        <f>+#REF!+#REF!+#REF!</f>
        <v>#REF!</v>
      </c>
      <c r="D24" s="25" t="e">
        <f>+#REF!+#REF!+#REF!</f>
        <v>#REF!</v>
      </c>
      <c r="E24" s="25" t="e">
        <f>+#REF!+#REF!+#REF!</f>
        <v>#REF!</v>
      </c>
      <c r="F24" s="25" t="e">
        <f>+#REF!+#REF!+#REF!</f>
        <v>#REF!</v>
      </c>
      <c r="G24" s="26" t="e">
        <f>+#REF!+#REF!+#REF!+#REF!+#REF!+#REF!</f>
        <v>#REF!</v>
      </c>
      <c r="H24" s="26" t="e">
        <f t="shared" si="2"/>
        <v>#REF!</v>
      </c>
      <c r="I24" s="42" t="e">
        <f>+'Tipus de visitant'!#REF!-formatejat_motiu_T!H24</f>
        <v>#REF!</v>
      </c>
      <c r="J24" s="17" t="s">
        <v>49</v>
      </c>
      <c r="K24" s="24" t="s">
        <v>92</v>
      </c>
      <c r="L24" s="13" t="e">
        <f t="shared" si="7"/>
        <v>#REF!</v>
      </c>
      <c r="M24" s="13" t="e">
        <f t="shared" si="8"/>
        <v>#REF!</v>
      </c>
      <c r="N24" s="13" t="e">
        <f t="shared" si="9"/>
        <v>#REF!</v>
      </c>
      <c r="O24" s="13" t="e">
        <f t="shared" si="10"/>
        <v>#REF!</v>
      </c>
      <c r="P24" s="13" t="e">
        <f t="shared" si="11"/>
        <v>#REF!</v>
      </c>
      <c r="Q24" s="13" t="e">
        <f t="shared" si="12"/>
        <v>#REF!</v>
      </c>
      <c r="S24" s="23" t="s">
        <v>49</v>
      </c>
      <c r="T24" s="24" t="s">
        <v>92</v>
      </c>
      <c r="U24" s="21" t="e">
        <f aca="true" t="shared" si="25" ref="U24:Z24">+C24/$H$24</f>
        <v>#REF!</v>
      </c>
      <c r="V24" s="21" t="e">
        <f t="shared" si="25"/>
        <v>#REF!</v>
      </c>
      <c r="W24" s="21" t="e">
        <f t="shared" si="25"/>
        <v>#REF!</v>
      </c>
      <c r="X24" s="21" t="e">
        <f t="shared" si="25"/>
        <v>#REF!</v>
      </c>
      <c r="Y24" s="21" t="e">
        <f t="shared" si="25"/>
        <v>#REF!</v>
      </c>
      <c r="Z24" s="21" t="e">
        <f t="shared" si="25"/>
        <v>#REF!</v>
      </c>
      <c r="AB24" s="17" t="s">
        <v>49</v>
      </c>
      <c r="AC24" s="24" t="s">
        <v>92</v>
      </c>
      <c r="AD24" s="13" t="e">
        <f>+C24/$C$26</f>
        <v>#REF!</v>
      </c>
      <c r="AE24" s="35" t="e">
        <f>+D24/$D$26</f>
        <v>#REF!</v>
      </c>
      <c r="AF24" s="35" t="e">
        <f>+E24/$E$26</f>
        <v>#REF!</v>
      </c>
      <c r="AG24" s="27" t="e">
        <f>+F24/$F$26</f>
        <v>#REF!</v>
      </c>
      <c r="AH24" s="28" t="e">
        <f>+G29/$G$31</f>
        <v>#REF!</v>
      </c>
      <c r="AI24" s="28" t="e">
        <f>+H29/$H$31</f>
        <v>#REF!</v>
      </c>
    </row>
    <row r="25" spans="1:35" ht="12.75">
      <c r="A25" s="29" t="s">
        <v>50</v>
      </c>
      <c r="B25" s="30" t="s">
        <v>93</v>
      </c>
      <c r="C25" s="31" t="e">
        <f>+#REF!+#REF!+#REF!</f>
        <v>#REF!</v>
      </c>
      <c r="D25" s="31" t="e">
        <f>+#REF!+#REF!+#REF!</f>
        <v>#REF!</v>
      </c>
      <c r="E25" s="31" t="e">
        <f>+#REF!+#REF!+#REF!</f>
        <v>#REF!</v>
      </c>
      <c r="F25" s="31" t="e">
        <f>+#REF!+#REF!+#REF!</f>
        <v>#REF!</v>
      </c>
      <c r="G25" s="32" t="e">
        <f>+#REF!+#REF!+#REF!+#REF!+#REF!+#REF!</f>
        <v>#REF!</v>
      </c>
      <c r="H25" s="32" t="e">
        <f t="shared" si="2"/>
        <v>#REF!</v>
      </c>
      <c r="I25" s="42" t="e">
        <f>+'Tipus de visitant'!#REF!-formatejat_motiu_T!H25</f>
        <v>#REF!</v>
      </c>
      <c r="J25" s="29" t="s">
        <v>50</v>
      </c>
      <c r="K25" s="30" t="s">
        <v>93</v>
      </c>
      <c r="L25" s="36" t="e">
        <f t="shared" si="7"/>
        <v>#REF!</v>
      </c>
      <c r="M25" s="36" t="e">
        <f t="shared" si="8"/>
        <v>#REF!</v>
      </c>
      <c r="N25" s="36" t="e">
        <f t="shared" si="9"/>
        <v>#REF!</v>
      </c>
      <c r="O25" s="36" t="e">
        <f t="shared" si="10"/>
        <v>#REF!</v>
      </c>
      <c r="P25" s="36" t="e">
        <f t="shared" si="11"/>
        <v>#REF!</v>
      </c>
      <c r="Q25" s="36" t="e">
        <f t="shared" si="12"/>
        <v>#REF!</v>
      </c>
      <c r="S25" s="29" t="s">
        <v>50</v>
      </c>
      <c r="T25" s="30" t="s">
        <v>93</v>
      </c>
      <c r="U25" s="91" t="e">
        <f aca="true" t="shared" si="26" ref="U25:Z25">+C25/$H$25</f>
        <v>#REF!</v>
      </c>
      <c r="V25" s="91" t="e">
        <f t="shared" si="26"/>
        <v>#REF!</v>
      </c>
      <c r="W25" s="91" t="e">
        <f t="shared" si="26"/>
        <v>#REF!</v>
      </c>
      <c r="X25" s="91" t="e">
        <f t="shared" si="26"/>
        <v>#REF!</v>
      </c>
      <c r="Y25" s="91" t="e">
        <f t="shared" si="26"/>
        <v>#REF!</v>
      </c>
      <c r="Z25" s="91" t="e">
        <f t="shared" si="26"/>
        <v>#REF!</v>
      </c>
      <c r="AB25" s="29" t="s">
        <v>50</v>
      </c>
      <c r="AC25" s="30" t="s">
        <v>93</v>
      </c>
      <c r="AD25" s="36" t="e">
        <f>+C25/$C$26</f>
        <v>#REF!</v>
      </c>
      <c r="AE25" s="37" t="e">
        <f>+D25/$D$26</f>
        <v>#REF!</v>
      </c>
      <c r="AF25" s="37" t="e">
        <f>+E25/$E$26</f>
        <v>#REF!</v>
      </c>
      <c r="AG25" s="33" t="e">
        <f>+F25/$F$26</f>
        <v>#REF!</v>
      </c>
      <c r="AH25" s="34" t="e">
        <f>+G30/$G$31</f>
        <v>#REF!</v>
      </c>
      <c r="AI25" s="34" t="e">
        <f>+H30/$H$31</f>
        <v>#REF!</v>
      </c>
    </row>
    <row r="26" spans="1:35" ht="12.75">
      <c r="A26" s="54" t="s">
        <v>51</v>
      </c>
      <c r="B26" s="54" t="s">
        <v>94</v>
      </c>
      <c r="C26" s="55" t="e">
        <f>+SUM(C22:C25)</f>
        <v>#REF!</v>
      </c>
      <c r="D26" s="55" t="e">
        <f>+SUM(D22:D25)</f>
        <v>#REF!</v>
      </c>
      <c r="E26" s="55" t="e">
        <f>+SUM(E22:E25)</f>
        <v>#REF!</v>
      </c>
      <c r="F26" s="55" t="e">
        <f>+SUM(F22:F25)</f>
        <v>#REF!</v>
      </c>
      <c r="G26" s="56" t="e">
        <f>+SUM(G22:G25)</f>
        <v>#REF!</v>
      </c>
      <c r="H26" s="56" t="e">
        <f t="shared" si="2"/>
        <v>#REF!</v>
      </c>
      <c r="I26" s="42" t="e">
        <f>+'Tipus de visitant'!#REF!-formatejat_motiu_T!H26</f>
        <v>#REF!</v>
      </c>
      <c r="J26" s="54" t="s">
        <v>51</v>
      </c>
      <c r="K26" s="54" t="s">
        <v>94</v>
      </c>
      <c r="L26" s="63" t="e">
        <f t="shared" si="7"/>
        <v>#REF!</v>
      </c>
      <c r="M26" s="63" t="e">
        <f t="shared" si="8"/>
        <v>#REF!</v>
      </c>
      <c r="N26" s="63" t="e">
        <f t="shared" si="9"/>
        <v>#REF!</v>
      </c>
      <c r="O26" s="63" t="e">
        <f t="shared" si="10"/>
        <v>#REF!</v>
      </c>
      <c r="P26" s="63" t="e">
        <f t="shared" si="11"/>
        <v>#REF!</v>
      </c>
      <c r="Q26" s="63" t="e">
        <f t="shared" si="12"/>
        <v>#REF!</v>
      </c>
      <c r="S26" s="54" t="s">
        <v>51</v>
      </c>
      <c r="T26" s="54" t="s">
        <v>94</v>
      </c>
      <c r="U26" s="63" t="e">
        <f aca="true" t="shared" si="27" ref="U26:Z26">+C26/$H$26</f>
        <v>#REF!</v>
      </c>
      <c r="V26" s="63" t="e">
        <f t="shared" si="27"/>
        <v>#REF!</v>
      </c>
      <c r="W26" s="63" t="e">
        <f t="shared" si="27"/>
        <v>#REF!</v>
      </c>
      <c r="X26" s="63" t="e">
        <f t="shared" si="27"/>
        <v>#REF!</v>
      </c>
      <c r="Y26" s="63" t="e">
        <f t="shared" si="27"/>
        <v>#REF!</v>
      </c>
      <c r="Z26" s="63" t="e">
        <f t="shared" si="27"/>
        <v>#REF!</v>
      </c>
      <c r="AB26" s="54" t="s">
        <v>51</v>
      </c>
      <c r="AC26" s="54" t="s">
        <v>94</v>
      </c>
      <c r="AD26" s="63" t="e">
        <f>+C26/$C$26</f>
        <v>#REF!</v>
      </c>
      <c r="AE26" s="70" t="e">
        <f>+D26/$D$26</f>
        <v>#REF!</v>
      </c>
      <c r="AF26" s="70" t="e">
        <f>+E26/$E$26</f>
        <v>#REF!</v>
      </c>
      <c r="AG26" s="68" t="e">
        <f>+F26/$F$26</f>
        <v>#REF!</v>
      </c>
      <c r="AH26" s="69" t="e">
        <f>+G31/$G$31</f>
        <v>#REF!</v>
      </c>
      <c r="AI26" s="69" t="e">
        <f>+H31/$H$31</f>
        <v>#REF!</v>
      </c>
    </row>
    <row r="27" spans="1:35" ht="12.75">
      <c r="A27" s="17" t="s">
        <v>53</v>
      </c>
      <c r="B27" s="18" t="s">
        <v>95</v>
      </c>
      <c r="C27" s="19" t="e">
        <f>+#REF!+#REF!+#REF!</f>
        <v>#REF!</v>
      </c>
      <c r="D27" s="19" t="e">
        <f>+#REF!+#REF!+#REF!</f>
        <v>#REF!</v>
      </c>
      <c r="E27" s="19" t="e">
        <f>+#REF!+#REF!+#REF!</f>
        <v>#REF!</v>
      </c>
      <c r="F27" s="19" t="e">
        <f>+#REF!+#REF!+#REF!</f>
        <v>#REF!</v>
      </c>
      <c r="G27" s="20" t="e">
        <f>+#REF!+#REF!+#REF!+#REF!+#REF!+#REF!</f>
        <v>#REF!</v>
      </c>
      <c r="H27" s="20" t="e">
        <f t="shared" si="2"/>
        <v>#REF!</v>
      </c>
      <c r="I27" s="42" t="e">
        <f>+'Tipus de visitant'!#REF!-formatejat_motiu_T!H27</f>
        <v>#REF!</v>
      </c>
      <c r="J27" s="17" t="s">
        <v>53</v>
      </c>
      <c r="K27" s="18" t="s">
        <v>95</v>
      </c>
      <c r="L27" s="13" t="e">
        <f t="shared" si="7"/>
        <v>#REF!</v>
      </c>
      <c r="M27" s="13" t="e">
        <f t="shared" si="8"/>
        <v>#REF!</v>
      </c>
      <c r="N27" s="13" t="e">
        <f t="shared" si="9"/>
        <v>#REF!</v>
      </c>
      <c r="O27" s="13" t="e">
        <f t="shared" si="10"/>
        <v>#REF!</v>
      </c>
      <c r="P27" s="13" t="e">
        <f t="shared" si="11"/>
        <v>#REF!</v>
      </c>
      <c r="Q27" s="13" t="e">
        <f t="shared" si="12"/>
        <v>#REF!</v>
      </c>
      <c r="S27" s="17" t="s">
        <v>53</v>
      </c>
      <c r="T27" s="18" t="s">
        <v>95</v>
      </c>
      <c r="U27" s="21" t="e">
        <f aca="true" t="shared" si="28" ref="U27:Z27">+C27/$H$27</f>
        <v>#REF!</v>
      </c>
      <c r="V27" s="21" t="e">
        <f t="shared" si="28"/>
        <v>#REF!</v>
      </c>
      <c r="W27" s="21" t="e">
        <f t="shared" si="28"/>
        <v>#REF!</v>
      </c>
      <c r="X27" s="21" t="e">
        <f t="shared" si="28"/>
        <v>#REF!</v>
      </c>
      <c r="Y27" s="21" t="e">
        <f t="shared" si="28"/>
        <v>#REF!</v>
      </c>
      <c r="Z27" s="21" t="e">
        <f t="shared" si="28"/>
        <v>#REF!</v>
      </c>
      <c r="AB27" s="17" t="s">
        <v>53</v>
      </c>
      <c r="AC27" s="18" t="s">
        <v>95</v>
      </c>
      <c r="AD27" s="13" t="e">
        <f>+C27/$C$31</f>
        <v>#REF!</v>
      </c>
      <c r="AE27" s="35" t="e">
        <f>+D27/$D$31</f>
        <v>#REF!</v>
      </c>
      <c r="AF27" s="35" t="e">
        <f>+E27/$E$31</f>
        <v>#REF!</v>
      </c>
      <c r="AG27" s="21" t="e">
        <f>+F27/$F$31</f>
        <v>#REF!</v>
      </c>
      <c r="AH27" s="22" t="e">
        <f>+G27/$G$31</f>
        <v>#REF!</v>
      </c>
      <c r="AI27" s="22" t="e">
        <f>+H27/$H$31</f>
        <v>#REF!</v>
      </c>
    </row>
    <row r="28" spans="1:35" ht="12.75">
      <c r="A28" s="23" t="s">
        <v>54</v>
      </c>
      <c r="B28" s="24" t="s">
        <v>96</v>
      </c>
      <c r="C28" s="25" t="e">
        <f>+#REF!+#REF!+#REF!</f>
        <v>#REF!</v>
      </c>
      <c r="D28" s="25" t="e">
        <f>+#REF!+#REF!+#REF!</f>
        <v>#REF!</v>
      </c>
      <c r="E28" s="25" t="e">
        <f>+#REF!+#REF!+#REF!</f>
        <v>#REF!</v>
      </c>
      <c r="F28" s="25" t="e">
        <f>+#REF!+#REF!+#REF!</f>
        <v>#REF!</v>
      </c>
      <c r="G28" s="26" t="e">
        <f>+#REF!+#REF!+#REF!+#REF!+#REF!+#REF!</f>
        <v>#REF!</v>
      </c>
      <c r="H28" s="26" t="e">
        <f t="shared" si="2"/>
        <v>#REF!</v>
      </c>
      <c r="I28" s="42" t="e">
        <f>+'Tipus de visitant'!#REF!-formatejat_motiu_T!H28</f>
        <v>#REF!</v>
      </c>
      <c r="J28" s="23" t="s">
        <v>54</v>
      </c>
      <c r="K28" s="24" t="s">
        <v>96</v>
      </c>
      <c r="L28" s="13" t="e">
        <f t="shared" si="7"/>
        <v>#REF!</v>
      </c>
      <c r="M28" s="13" t="e">
        <f t="shared" si="8"/>
        <v>#REF!</v>
      </c>
      <c r="N28" s="13" t="e">
        <f t="shared" si="9"/>
        <v>#REF!</v>
      </c>
      <c r="O28" s="13" t="e">
        <f t="shared" si="10"/>
        <v>#REF!</v>
      </c>
      <c r="P28" s="13" t="e">
        <f t="shared" si="11"/>
        <v>#REF!</v>
      </c>
      <c r="Q28" s="13" t="e">
        <f t="shared" si="12"/>
        <v>#REF!</v>
      </c>
      <c r="S28" s="23" t="s">
        <v>54</v>
      </c>
      <c r="T28" s="24" t="s">
        <v>96</v>
      </c>
      <c r="U28" s="21" t="e">
        <f aca="true" t="shared" si="29" ref="U28:Z28">+C28/$H$28</f>
        <v>#REF!</v>
      </c>
      <c r="V28" s="21" t="e">
        <f t="shared" si="29"/>
        <v>#REF!</v>
      </c>
      <c r="W28" s="21" t="e">
        <f t="shared" si="29"/>
        <v>#REF!</v>
      </c>
      <c r="X28" s="21" t="e">
        <f t="shared" si="29"/>
        <v>#REF!</v>
      </c>
      <c r="Y28" s="21" t="e">
        <f t="shared" si="29"/>
        <v>#REF!</v>
      </c>
      <c r="Z28" s="21" t="e">
        <f t="shared" si="29"/>
        <v>#REF!</v>
      </c>
      <c r="AB28" s="23" t="s">
        <v>54</v>
      </c>
      <c r="AC28" s="24" t="s">
        <v>96</v>
      </c>
      <c r="AD28" s="13" t="e">
        <f>+C28/$C$31</f>
        <v>#REF!</v>
      </c>
      <c r="AE28" s="35" t="e">
        <f>+D28/$D$31</f>
        <v>#REF!</v>
      </c>
      <c r="AF28" s="35" t="e">
        <f>+E28/$E$31</f>
        <v>#REF!</v>
      </c>
      <c r="AG28" s="27" t="e">
        <f>+F28/$F$31</f>
        <v>#REF!</v>
      </c>
      <c r="AH28" s="28" t="e">
        <f>+G28/$G$31</f>
        <v>#REF!</v>
      </c>
      <c r="AI28" s="28" t="e">
        <f>+H28/$H$31</f>
        <v>#REF!</v>
      </c>
    </row>
    <row r="29" spans="1:35" ht="12.75">
      <c r="A29" s="17" t="s">
        <v>55</v>
      </c>
      <c r="B29" s="24" t="s">
        <v>97</v>
      </c>
      <c r="C29" s="25" t="e">
        <f>+#REF!+#REF!+#REF!</f>
        <v>#REF!</v>
      </c>
      <c r="D29" s="25" t="e">
        <f>+#REF!+#REF!+#REF!</f>
        <v>#REF!</v>
      </c>
      <c r="E29" s="25" t="e">
        <f>+#REF!+#REF!+#REF!</f>
        <v>#REF!</v>
      </c>
      <c r="F29" s="25" t="e">
        <f>+#REF!+#REF!+#REF!</f>
        <v>#REF!</v>
      </c>
      <c r="G29" s="26" t="e">
        <f>+#REF!+#REF!+#REF!+#REF!+#REF!+#REF!</f>
        <v>#REF!</v>
      </c>
      <c r="H29" s="26" t="e">
        <f t="shared" si="2"/>
        <v>#REF!</v>
      </c>
      <c r="I29" s="42" t="e">
        <f>+'Tipus de visitant'!#REF!-formatejat_motiu_T!H29</f>
        <v>#REF!</v>
      </c>
      <c r="J29" s="17" t="s">
        <v>55</v>
      </c>
      <c r="K29" s="24" t="s">
        <v>97</v>
      </c>
      <c r="L29" s="13" t="e">
        <f t="shared" si="7"/>
        <v>#REF!</v>
      </c>
      <c r="M29" s="13" t="e">
        <f t="shared" si="8"/>
        <v>#REF!</v>
      </c>
      <c r="N29" s="13" t="e">
        <f t="shared" si="9"/>
        <v>#REF!</v>
      </c>
      <c r="O29" s="13" t="e">
        <f t="shared" si="10"/>
        <v>#REF!</v>
      </c>
      <c r="P29" s="13" t="e">
        <f t="shared" si="11"/>
        <v>#REF!</v>
      </c>
      <c r="Q29" s="13" t="e">
        <f t="shared" si="12"/>
        <v>#REF!</v>
      </c>
      <c r="S29" s="23" t="s">
        <v>55</v>
      </c>
      <c r="T29" s="24" t="s">
        <v>97</v>
      </c>
      <c r="U29" s="21" t="e">
        <f aca="true" t="shared" si="30" ref="U29:Z29">+C29/$H$29</f>
        <v>#REF!</v>
      </c>
      <c r="V29" s="21" t="e">
        <f t="shared" si="30"/>
        <v>#REF!</v>
      </c>
      <c r="W29" s="21" t="e">
        <f t="shared" si="30"/>
        <v>#REF!</v>
      </c>
      <c r="X29" s="21" t="e">
        <f t="shared" si="30"/>
        <v>#REF!</v>
      </c>
      <c r="Y29" s="21" t="e">
        <f t="shared" si="30"/>
        <v>#REF!</v>
      </c>
      <c r="Z29" s="21" t="e">
        <f t="shared" si="30"/>
        <v>#REF!</v>
      </c>
      <c r="AB29" s="17" t="s">
        <v>55</v>
      </c>
      <c r="AC29" s="24" t="s">
        <v>97</v>
      </c>
      <c r="AD29" s="13" t="e">
        <f>+C29/$C$31</f>
        <v>#REF!</v>
      </c>
      <c r="AE29" s="35" t="e">
        <f>+D29/$D$31</f>
        <v>#REF!</v>
      </c>
      <c r="AF29" s="35" t="e">
        <f>+E29/$E$31</f>
        <v>#REF!</v>
      </c>
      <c r="AG29" s="27" t="e">
        <f>+F29/$F$31</f>
        <v>#REF!</v>
      </c>
      <c r="AH29" s="28" t="e">
        <f>+G29/$G$31</f>
        <v>#REF!</v>
      </c>
      <c r="AI29" s="28" t="e">
        <f>+H29/$H$31</f>
        <v>#REF!</v>
      </c>
    </row>
    <row r="30" spans="1:35" ht="12.75">
      <c r="A30" s="29" t="s">
        <v>56</v>
      </c>
      <c r="B30" s="30" t="s">
        <v>98</v>
      </c>
      <c r="C30" s="31" t="e">
        <f>+#REF!+#REF!+#REF!</f>
        <v>#REF!</v>
      </c>
      <c r="D30" s="31" t="e">
        <f>+#REF!+#REF!+#REF!</f>
        <v>#REF!</v>
      </c>
      <c r="E30" s="31" t="e">
        <f>+#REF!+#REF!+#REF!</f>
        <v>#REF!</v>
      </c>
      <c r="F30" s="31" t="e">
        <f>+#REF!+#REF!+#REF!</f>
        <v>#REF!</v>
      </c>
      <c r="G30" s="32" t="e">
        <f>+#REF!+#REF!+#REF!+#REF!+#REF!+#REF!</f>
        <v>#REF!</v>
      </c>
      <c r="H30" s="32" t="e">
        <f t="shared" si="2"/>
        <v>#REF!</v>
      </c>
      <c r="I30" s="42" t="e">
        <f>+'Tipus de visitant'!#REF!-formatejat_motiu_T!H30</f>
        <v>#REF!</v>
      </c>
      <c r="J30" s="29" t="s">
        <v>56</v>
      </c>
      <c r="K30" s="30" t="s">
        <v>98</v>
      </c>
      <c r="L30" s="36" t="e">
        <f t="shared" si="7"/>
        <v>#REF!</v>
      </c>
      <c r="M30" s="36" t="e">
        <f t="shared" si="8"/>
        <v>#REF!</v>
      </c>
      <c r="N30" s="36" t="e">
        <f t="shared" si="9"/>
        <v>#REF!</v>
      </c>
      <c r="O30" s="36" t="e">
        <f t="shared" si="10"/>
        <v>#REF!</v>
      </c>
      <c r="P30" s="36" t="e">
        <f t="shared" si="11"/>
        <v>#REF!</v>
      </c>
      <c r="Q30" s="36" t="e">
        <f t="shared" si="12"/>
        <v>#REF!</v>
      </c>
      <c r="S30" s="29" t="s">
        <v>56</v>
      </c>
      <c r="T30" s="30" t="s">
        <v>98</v>
      </c>
      <c r="U30" s="91" t="e">
        <f aca="true" t="shared" si="31" ref="U30:Z30">+C30/$H$30</f>
        <v>#REF!</v>
      </c>
      <c r="V30" s="91" t="e">
        <f t="shared" si="31"/>
        <v>#REF!</v>
      </c>
      <c r="W30" s="91" t="e">
        <f t="shared" si="31"/>
        <v>#REF!</v>
      </c>
      <c r="X30" s="91" t="e">
        <f t="shared" si="31"/>
        <v>#REF!</v>
      </c>
      <c r="Y30" s="91" t="e">
        <f t="shared" si="31"/>
        <v>#REF!</v>
      </c>
      <c r="Z30" s="91" t="e">
        <f t="shared" si="31"/>
        <v>#REF!</v>
      </c>
      <c r="AB30" s="29" t="s">
        <v>56</v>
      </c>
      <c r="AC30" s="30" t="s">
        <v>98</v>
      </c>
      <c r="AD30" s="36" t="e">
        <f>+C30/$C$31</f>
        <v>#REF!</v>
      </c>
      <c r="AE30" s="37" t="e">
        <f>+D30/$D$31</f>
        <v>#REF!</v>
      </c>
      <c r="AF30" s="37" t="e">
        <f>+E30/$E$31</f>
        <v>#REF!</v>
      </c>
      <c r="AG30" s="33" t="e">
        <f>+F30/$F$31</f>
        <v>#REF!</v>
      </c>
      <c r="AH30" s="34" t="e">
        <f>+G30/$G$31</f>
        <v>#REF!</v>
      </c>
      <c r="AI30" s="34" t="e">
        <f>+H30/$H$31</f>
        <v>#REF!</v>
      </c>
    </row>
    <row r="31" spans="1:35" ht="12.75">
      <c r="A31" s="54" t="s">
        <v>57</v>
      </c>
      <c r="B31" s="54" t="s">
        <v>99</v>
      </c>
      <c r="C31" s="55" t="e">
        <f>+SUM(C27:C30)</f>
        <v>#REF!</v>
      </c>
      <c r="D31" s="55" t="e">
        <f>+SUM(D27:D30)</f>
        <v>#REF!</v>
      </c>
      <c r="E31" s="55" t="e">
        <f>+SUM(E27:E30)</f>
        <v>#REF!</v>
      </c>
      <c r="F31" s="55" t="e">
        <f>+SUM(F27:F30)</f>
        <v>#REF!</v>
      </c>
      <c r="G31" s="56" t="e">
        <f>+SUM(G27:G30)</f>
        <v>#REF!</v>
      </c>
      <c r="H31" s="56" t="e">
        <f t="shared" si="2"/>
        <v>#REF!</v>
      </c>
      <c r="I31" s="42" t="e">
        <f>+'Tipus de visitant'!#REF!-formatejat_motiu_T!H31</f>
        <v>#REF!</v>
      </c>
      <c r="J31" s="54" t="s">
        <v>57</v>
      </c>
      <c r="K31" s="54" t="s">
        <v>99</v>
      </c>
      <c r="L31" s="63" t="e">
        <f t="shared" si="7"/>
        <v>#REF!</v>
      </c>
      <c r="M31" s="63" t="e">
        <f t="shared" si="8"/>
        <v>#REF!</v>
      </c>
      <c r="N31" s="63" t="e">
        <f t="shared" si="9"/>
        <v>#REF!</v>
      </c>
      <c r="O31" s="63" t="e">
        <f t="shared" si="10"/>
        <v>#REF!</v>
      </c>
      <c r="P31" s="63" t="e">
        <f t="shared" si="11"/>
        <v>#REF!</v>
      </c>
      <c r="Q31" s="63" t="e">
        <f t="shared" si="12"/>
        <v>#REF!</v>
      </c>
      <c r="S31" s="54" t="s">
        <v>57</v>
      </c>
      <c r="T31" s="54" t="s">
        <v>99</v>
      </c>
      <c r="U31" s="63" t="e">
        <f aca="true" t="shared" si="32" ref="U31:Z31">+C31/$H$31</f>
        <v>#REF!</v>
      </c>
      <c r="V31" s="63" t="e">
        <f t="shared" si="32"/>
        <v>#REF!</v>
      </c>
      <c r="W31" s="63" t="e">
        <f t="shared" si="32"/>
        <v>#REF!</v>
      </c>
      <c r="X31" s="63" t="e">
        <f t="shared" si="32"/>
        <v>#REF!</v>
      </c>
      <c r="Y31" s="63" t="e">
        <f t="shared" si="32"/>
        <v>#REF!</v>
      </c>
      <c r="Z31" s="63" t="e">
        <f t="shared" si="32"/>
        <v>#REF!</v>
      </c>
      <c r="AB31" s="54" t="s">
        <v>57</v>
      </c>
      <c r="AC31" s="54" t="s">
        <v>99</v>
      </c>
      <c r="AD31" s="63" t="e">
        <f>+C31/$C$31</f>
        <v>#REF!</v>
      </c>
      <c r="AE31" s="70" t="e">
        <f>+D31/$D$31</f>
        <v>#REF!</v>
      </c>
      <c r="AF31" s="70" t="e">
        <f>+E31/$E$31</f>
        <v>#REF!</v>
      </c>
      <c r="AG31" s="68" t="e">
        <f>+F31/$F$31</f>
        <v>#REF!</v>
      </c>
      <c r="AH31" s="69" t="e">
        <f>+G31/$G$31</f>
        <v>#REF!</v>
      </c>
      <c r="AI31" s="69" t="e">
        <f>+H31/$H$31</f>
        <v>#REF!</v>
      </c>
    </row>
    <row r="32" spans="1:35" ht="12.75">
      <c r="A32" s="17" t="s">
        <v>59</v>
      </c>
      <c r="B32" s="18" t="s">
        <v>100</v>
      </c>
      <c r="C32" s="19" t="e">
        <f>+#REF!+#REF!+#REF!</f>
        <v>#REF!</v>
      </c>
      <c r="D32" s="19" t="e">
        <f>+#REF!+#REF!+#REF!</f>
        <v>#REF!</v>
      </c>
      <c r="E32" s="19" t="e">
        <f>+#REF!+#REF!+#REF!</f>
        <v>#REF!</v>
      </c>
      <c r="F32" s="19" t="e">
        <f>+#REF!+#REF!+#REF!</f>
        <v>#REF!</v>
      </c>
      <c r="G32" s="20" t="e">
        <f>+#REF!+#REF!+#REF!+#REF!+#REF!+#REF!</f>
        <v>#REF!</v>
      </c>
      <c r="H32" s="20" t="e">
        <f t="shared" si="2"/>
        <v>#REF!</v>
      </c>
      <c r="I32" s="42" t="e">
        <f>+'Tipus de visitant'!#REF!-formatejat_motiu_T!H32</f>
        <v>#REF!</v>
      </c>
      <c r="J32" s="17" t="s">
        <v>59</v>
      </c>
      <c r="K32" s="18" t="s">
        <v>100</v>
      </c>
      <c r="L32" s="13" t="e">
        <f t="shared" si="7"/>
        <v>#REF!</v>
      </c>
      <c r="M32" s="13" t="e">
        <f t="shared" si="8"/>
        <v>#REF!</v>
      </c>
      <c r="N32" s="13" t="e">
        <f t="shared" si="9"/>
        <v>#REF!</v>
      </c>
      <c r="O32" s="13" t="e">
        <f t="shared" si="10"/>
        <v>#REF!</v>
      </c>
      <c r="P32" s="13" t="e">
        <f t="shared" si="11"/>
        <v>#REF!</v>
      </c>
      <c r="Q32" s="13" t="e">
        <f t="shared" si="12"/>
        <v>#REF!</v>
      </c>
      <c r="S32" s="17" t="s">
        <v>59</v>
      </c>
      <c r="T32" s="18" t="s">
        <v>100</v>
      </c>
      <c r="U32" s="21" t="e">
        <f aca="true" t="shared" si="33" ref="U32:Z32">+C32/$H$32</f>
        <v>#REF!</v>
      </c>
      <c r="V32" s="21" t="e">
        <f t="shared" si="33"/>
        <v>#REF!</v>
      </c>
      <c r="W32" s="21" t="e">
        <f t="shared" si="33"/>
        <v>#REF!</v>
      </c>
      <c r="X32" s="21" t="e">
        <f t="shared" si="33"/>
        <v>#REF!</v>
      </c>
      <c r="Y32" s="21" t="e">
        <f t="shared" si="33"/>
        <v>#REF!</v>
      </c>
      <c r="Z32" s="21" t="e">
        <f t="shared" si="33"/>
        <v>#REF!</v>
      </c>
      <c r="AB32" s="17" t="s">
        <v>59</v>
      </c>
      <c r="AC32" s="18" t="s">
        <v>100</v>
      </c>
      <c r="AD32" s="13" t="e">
        <f>+C32/$C$36</f>
        <v>#REF!</v>
      </c>
      <c r="AE32" s="35" t="e">
        <f>+D32/$D$36</f>
        <v>#REF!</v>
      </c>
      <c r="AF32" s="35" t="e">
        <f>+E32/$E$36</f>
        <v>#REF!</v>
      </c>
      <c r="AG32" s="21" t="e">
        <f>+F32/$F$36</f>
        <v>#REF!</v>
      </c>
      <c r="AH32" s="22" t="e">
        <f>+G32/$G$36</f>
        <v>#REF!</v>
      </c>
      <c r="AI32" s="22" t="e">
        <f>+H32/$H$36</f>
        <v>#REF!</v>
      </c>
    </row>
    <row r="33" spans="1:35" ht="12.75">
      <c r="A33" s="23" t="s">
        <v>60</v>
      </c>
      <c r="B33" s="24" t="s">
        <v>101</v>
      </c>
      <c r="C33" s="25" t="e">
        <f>+#REF!+#REF!+#REF!</f>
        <v>#REF!</v>
      </c>
      <c r="D33" s="25" t="e">
        <f>+#REF!+#REF!+#REF!</f>
        <v>#REF!</v>
      </c>
      <c r="E33" s="25" t="e">
        <f>+#REF!+#REF!+#REF!</f>
        <v>#REF!</v>
      </c>
      <c r="F33" s="25" t="e">
        <f>+#REF!+#REF!+#REF!</f>
        <v>#REF!</v>
      </c>
      <c r="G33" s="26" t="e">
        <f>+#REF!+#REF!+#REF!+#REF!+#REF!+#REF!</f>
        <v>#REF!</v>
      </c>
      <c r="H33" s="26" t="e">
        <f t="shared" si="2"/>
        <v>#REF!</v>
      </c>
      <c r="I33" s="42" t="e">
        <f>+'Tipus de visitant'!#REF!-formatejat_motiu_T!H33</f>
        <v>#REF!</v>
      </c>
      <c r="J33" s="23" t="s">
        <v>60</v>
      </c>
      <c r="K33" s="24" t="s">
        <v>101</v>
      </c>
      <c r="L33" s="13" t="e">
        <f t="shared" si="7"/>
        <v>#REF!</v>
      </c>
      <c r="M33" s="13" t="e">
        <f t="shared" si="8"/>
        <v>#REF!</v>
      </c>
      <c r="N33" s="13" t="e">
        <f t="shared" si="9"/>
        <v>#REF!</v>
      </c>
      <c r="O33" s="13" t="e">
        <f t="shared" si="10"/>
        <v>#REF!</v>
      </c>
      <c r="P33" s="13" t="e">
        <f t="shared" si="11"/>
        <v>#REF!</v>
      </c>
      <c r="Q33" s="13" t="e">
        <f t="shared" si="12"/>
        <v>#REF!</v>
      </c>
      <c r="S33" s="23" t="s">
        <v>60</v>
      </c>
      <c r="T33" s="24" t="s">
        <v>101</v>
      </c>
      <c r="U33" s="21" t="e">
        <f aca="true" t="shared" si="34" ref="U33:Z33">+C33/$H$33</f>
        <v>#REF!</v>
      </c>
      <c r="V33" s="21" t="e">
        <f t="shared" si="34"/>
        <v>#REF!</v>
      </c>
      <c r="W33" s="21" t="e">
        <f t="shared" si="34"/>
        <v>#REF!</v>
      </c>
      <c r="X33" s="21" t="e">
        <f t="shared" si="34"/>
        <v>#REF!</v>
      </c>
      <c r="Y33" s="21" t="e">
        <f t="shared" si="34"/>
        <v>#REF!</v>
      </c>
      <c r="Z33" s="21" t="e">
        <f t="shared" si="34"/>
        <v>#REF!</v>
      </c>
      <c r="AB33" s="23" t="s">
        <v>60</v>
      </c>
      <c r="AC33" s="24" t="s">
        <v>101</v>
      </c>
      <c r="AD33" s="13" t="e">
        <f>+C33/$C$36</f>
        <v>#REF!</v>
      </c>
      <c r="AE33" s="35" t="e">
        <f>+D33/$D$36</f>
        <v>#REF!</v>
      </c>
      <c r="AF33" s="35" t="e">
        <f>+E33/$E$36</f>
        <v>#REF!</v>
      </c>
      <c r="AG33" s="27" t="e">
        <f>+F33/$F$36</f>
        <v>#REF!</v>
      </c>
      <c r="AH33" s="28" t="e">
        <f>+G33/$G$36</f>
        <v>#REF!</v>
      </c>
      <c r="AI33" s="28" t="e">
        <f>+H33/$H$36</f>
        <v>#REF!</v>
      </c>
    </row>
    <row r="34" spans="1:35" ht="12.75">
      <c r="A34" s="17" t="s">
        <v>61</v>
      </c>
      <c r="B34" s="24" t="s">
        <v>102</v>
      </c>
      <c r="C34" s="25" t="e">
        <f>+#REF!+#REF!+#REF!</f>
        <v>#REF!</v>
      </c>
      <c r="D34" s="25" t="e">
        <f>+#REF!+#REF!+#REF!</f>
        <v>#REF!</v>
      </c>
      <c r="E34" s="25" t="e">
        <f>+#REF!+#REF!+#REF!</f>
        <v>#REF!</v>
      </c>
      <c r="F34" s="25" t="e">
        <f>+#REF!+#REF!+#REF!</f>
        <v>#REF!</v>
      </c>
      <c r="G34" s="26" t="e">
        <f>+#REF!+#REF!+#REF!+#REF!+#REF!+#REF!</f>
        <v>#REF!</v>
      </c>
      <c r="H34" s="26" t="e">
        <f t="shared" si="2"/>
        <v>#REF!</v>
      </c>
      <c r="I34" s="42" t="e">
        <f>+'Tipus de visitant'!#REF!-formatejat_motiu_T!H34</f>
        <v>#REF!</v>
      </c>
      <c r="J34" s="17" t="s">
        <v>61</v>
      </c>
      <c r="K34" s="24" t="s">
        <v>102</v>
      </c>
      <c r="L34" s="13" t="e">
        <f t="shared" si="7"/>
        <v>#REF!</v>
      </c>
      <c r="M34" s="13" t="e">
        <f t="shared" si="8"/>
        <v>#REF!</v>
      </c>
      <c r="N34" s="13" t="e">
        <f t="shared" si="9"/>
        <v>#REF!</v>
      </c>
      <c r="O34" s="13" t="e">
        <f t="shared" si="10"/>
        <v>#REF!</v>
      </c>
      <c r="P34" s="13" t="e">
        <f t="shared" si="11"/>
        <v>#REF!</v>
      </c>
      <c r="Q34" s="13" t="e">
        <f t="shared" si="12"/>
        <v>#REF!</v>
      </c>
      <c r="S34" s="23" t="s">
        <v>61</v>
      </c>
      <c r="T34" s="24" t="s">
        <v>102</v>
      </c>
      <c r="U34" s="21" t="e">
        <f aca="true" t="shared" si="35" ref="U34:Z34">+C34/$H$34</f>
        <v>#REF!</v>
      </c>
      <c r="V34" s="21" t="e">
        <f t="shared" si="35"/>
        <v>#REF!</v>
      </c>
      <c r="W34" s="21" t="e">
        <f t="shared" si="35"/>
        <v>#REF!</v>
      </c>
      <c r="X34" s="21" t="e">
        <f t="shared" si="35"/>
        <v>#REF!</v>
      </c>
      <c r="Y34" s="21" t="e">
        <f t="shared" si="35"/>
        <v>#REF!</v>
      </c>
      <c r="Z34" s="21" t="e">
        <f t="shared" si="35"/>
        <v>#REF!</v>
      </c>
      <c r="AB34" s="17" t="s">
        <v>61</v>
      </c>
      <c r="AC34" s="24" t="s">
        <v>102</v>
      </c>
      <c r="AD34" s="13" t="e">
        <f>+C34/$C$36</f>
        <v>#REF!</v>
      </c>
      <c r="AE34" s="35" t="e">
        <f>+D34/$D$36</f>
        <v>#REF!</v>
      </c>
      <c r="AF34" s="35" t="e">
        <f>+E34/$E$36</f>
        <v>#REF!</v>
      </c>
      <c r="AG34" s="27" t="e">
        <f>+F34/$F$36</f>
        <v>#REF!</v>
      </c>
      <c r="AH34" s="28" t="e">
        <f>+G34/$G$36</f>
        <v>#REF!</v>
      </c>
      <c r="AI34" s="28" t="e">
        <f>+H34/$H$36</f>
        <v>#REF!</v>
      </c>
    </row>
    <row r="35" spans="1:35" ht="12.75">
      <c r="A35" s="29" t="s">
        <v>62</v>
      </c>
      <c r="B35" s="30" t="s">
        <v>103</v>
      </c>
      <c r="C35" s="31" t="e">
        <f>+#REF!+#REF!+#REF!</f>
        <v>#REF!</v>
      </c>
      <c r="D35" s="31" t="e">
        <f>+#REF!+#REF!+#REF!</f>
        <v>#REF!</v>
      </c>
      <c r="E35" s="31" t="e">
        <f>+#REF!+#REF!+#REF!</f>
        <v>#REF!</v>
      </c>
      <c r="F35" s="31" t="e">
        <f>+#REF!+#REF!+#REF!</f>
        <v>#REF!</v>
      </c>
      <c r="G35" s="32" t="e">
        <f>+#REF!+#REF!+#REF!+#REF!+#REF!+#REF!</f>
        <v>#REF!</v>
      </c>
      <c r="H35" s="32" t="e">
        <f t="shared" si="2"/>
        <v>#REF!</v>
      </c>
      <c r="I35" s="42" t="e">
        <f>+'Tipus de visitant'!#REF!-formatejat_motiu_T!H35</f>
        <v>#REF!</v>
      </c>
      <c r="J35" s="29" t="s">
        <v>62</v>
      </c>
      <c r="K35" s="30" t="s">
        <v>103</v>
      </c>
      <c r="L35" s="36" t="e">
        <f t="shared" si="7"/>
        <v>#REF!</v>
      </c>
      <c r="M35" s="36" t="e">
        <f t="shared" si="8"/>
        <v>#REF!</v>
      </c>
      <c r="N35" s="36" t="e">
        <f t="shared" si="9"/>
        <v>#REF!</v>
      </c>
      <c r="O35" s="36" t="e">
        <f t="shared" si="10"/>
        <v>#REF!</v>
      </c>
      <c r="P35" s="36" t="e">
        <f t="shared" si="11"/>
        <v>#REF!</v>
      </c>
      <c r="Q35" s="36" t="e">
        <f t="shared" si="12"/>
        <v>#REF!</v>
      </c>
      <c r="S35" s="29" t="s">
        <v>62</v>
      </c>
      <c r="T35" s="30" t="s">
        <v>103</v>
      </c>
      <c r="U35" s="91" t="e">
        <f aca="true" t="shared" si="36" ref="U35:Z35">+C35/$H$35</f>
        <v>#REF!</v>
      </c>
      <c r="V35" s="91" t="e">
        <f t="shared" si="36"/>
        <v>#REF!</v>
      </c>
      <c r="W35" s="91" t="e">
        <f t="shared" si="36"/>
        <v>#REF!</v>
      </c>
      <c r="X35" s="91" t="e">
        <f t="shared" si="36"/>
        <v>#REF!</v>
      </c>
      <c r="Y35" s="91" t="e">
        <f t="shared" si="36"/>
        <v>#REF!</v>
      </c>
      <c r="Z35" s="91" t="e">
        <f t="shared" si="36"/>
        <v>#REF!</v>
      </c>
      <c r="AB35" s="29" t="s">
        <v>62</v>
      </c>
      <c r="AC35" s="30" t="s">
        <v>103</v>
      </c>
      <c r="AD35" s="36" t="e">
        <f>+C35/$C$36</f>
        <v>#REF!</v>
      </c>
      <c r="AE35" s="37" t="e">
        <f>+D35/$D$36</f>
        <v>#REF!</v>
      </c>
      <c r="AF35" s="37" t="e">
        <f>+E35/$E$36</f>
        <v>#REF!</v>
      </c>
      <c r="AG35" s="33" t="e">
        <f>+F35/$F$36</f>
        <v>#REF!</v>
      </c>
      <c r="AH35" s="34" t="e">
        <f>+G35/$G$36</f>
        <v>#REF!</v>
      </c>
      <c r="AI35" s="34" t="e">
        <f>+H35/$H$36</f>
        <v>#REF!</v>
      </c>
    </row>
    <row r="36" spans="1:35" ht="12.75">
      <c r="A36" s="54" t="s">
        <v>63</v>
      </c>
      <c r="B36" s="54" t="s">
        <v>104</v>
      </c>
      <c r="C36" s="55" t="e">
        <f>+SUM(C32:C35)</f>
        <v>#REF!</v>
      </c>
      <c r="D36" s="55" t="e">
        <f>+SUM(D32:D35)</f>
        <v>#REF!</v>
      </c>
      <c r="E36" s="55" t="e">
        <f>+SUM(E32:E35)</f>
        <v>#REF!</v>
      </c>
      <c r="F36" s="55" t="e">
        <f>+SUM(F32:F35)</f>
        <v>#REF!</v>
      </c>
      <c r="G36" s="56" t="e">
        <f>+SUM(G32:G35)</f>
        <v>#REF!</v>
      </c>
      <c r="H36" s="56" t="e">
        <f t="shared" si="2"/>
        <v>#REF!</v>
      </c>
      <c r="I36" s="42" t="e">
        <f>+'Tipus de visitant'!#REF!-formatejat_motiu_T!H36</f>
        <v>#REF!</v>
      </c>
      <c r="J36" s="54" t="s">
        <v>63</v>
      </c>
      <c r="K36" s="54" t="s">
        <v>104</v>
      </c>
      <c r="L36" s="63" t="e">
        <f t="shared" si="7"/>
        <v>#REF!</v>
      </c>
      <c r="M36" s="63" t="e">
        <f t="shared" si="8"/>
        <v>#REF!</v>
      </c>
      <c r="N36" s="63" t="e">
        <f t="shared" si="9"/>
        <v>#REF!</v>
      </c>
      <c r="O36" s="63" t="e">
        <f t="shared" si="10"/>
        <v>#REF!</v>
      </c>
      <c r="P36" s="63" t="e">
        <f t="shared" si="11"/>
        <v>#REF!</v>
      </c>
      <c r="Q36" s="63" t="e">
        <f t="shared" si="12"/>
        <v>#REF!</v>
      </c>
      <c r="S36" s="54" t="s">
        <v>63</v>
      </c>
      <c r="T36" s="54" t="s">
        <v>104</v>
      </c>
      <c r="U36" s="63" t="e">
        <f aca="true" t="shared" si="37" ref="U36:Z36">+C36/$H$36</f>
        <v>#REF!</v>
      </c>
      <c r="V36" s="63" t="e">
        <f t="shared" si="37"/>
        <v>#REF!</v>
      </c>
      <c r="W36" s="63" t="e">
        <f t="shared" si="37"/>
        <v>#REF!</v>
      </c>
      <c r="X36" s="63" t="e">
        <f t="shared" si="37"/>
        <v>#REF!</v>
      </c>
      <c r="Y36" s="63" t="e">
        <f t="shared" si="37"/>
        <v>#REF!</v>
      </c>
      <c r="Z36" s="63" t="e">
        <f t="shared" si="37"/>
        <v>#REF!</v>
      </c>
      <c r="AB36" s="54" t="s">
        <v>63</v>
      </c>
      <c r="AC36" s="54" t="s">
        <v>104</v>
      </c>
      <c r="AD36" s="63" t="e">
        <f>+C36/$C$36</f>
        <v>#REF!</v>
      </c>
      <c r="AE36" s="70" t="e">
        <f>+D36/$D$36</f>
        <v>#REF!</v>
      </c>
      <c r="AF36" s="70" t="e">
        <f>+E36/$E$36</f>
        <v>#REF!</v>
      </c>
      <c r="AG36" s="68" t="e">
        <f>+F36/$F$36</f>
        <v>#REF!</v>
      </c>
      <c r="AH36" s="69" t="e">
        <f>+G36/$G$36</f>
        <v>#REF!</v>
      </c>
      <c r="AI36" s="69" t="e">
        <f>+H36/$H$36</f>
        <v>#REF!</v>
      </c>
    </row>
    <row r="37" spans="1:35" ht="12.75">
      <c r="A37" s="17" t="s">
        <v>65</v>
      </c>
      <c r="B37" s="18" t="s">
        <v>105</v>
      </c>
      <c r="C37" s="19" t="e">
        <f>+#REF!+#REF!+#REF!</f>
        <v>#REF!</v>
      </c>
      <c r="D37" s="19" t="e">
        <f>+#REF!+#REF!+#REF!</f>
        <v>#REF!</v>
      </c>
      <c r="E37" s="19" t="e">
        <f>+#REF!+#REF!+#REF!</f>
        <v>#REF!</v>
      </c>
      <c r="F37" s="19" t="e">
        <f>+#REF!+#REF!+#REF!</f>
        <v>#REF!</v>
      </c>
      <c r="G37" s="20" t="e">
        <f>+#REF!+#REF!+#REF!+#REF!+#REF!+#REF!</f>
        <v>#REF!</v>
      </c>
      <c r="H37" s="20" t="e">
        <f t="shared" si="2"/>
        <v>#REF!</v>
      </c>
      <c r="I37" s="42" t="e">
        <f>+'Tipus de visitant'!#REF!-formatejat_motiu_T!H37</f>
        <v>#REF!</v>
      </c>
      <c r="J37" s="17" t="s">
        <v>65</v>
      </c>
      <c r="K37" s="18" t="s">
        <v>105</v>
      </c>
      <c r="L37" s="13" t="e">
        <f t="shared" si="7"/>
        <v>#REF!</v>
      </c>
      <c r="M37" s="13" t="e">
        <f t="shared" si="8"/>
        <v>#REF!</v>
      </c>
      <c r="N37" s="13" t="e">
        <f t="shared" si="9"/>
        <v>#REF!</v>
      </c>
      <c r="O37" s="13" t="e">
        <f t="shared" si="10"/>
        <v>#REF!</v>
      </c>
      <c r="P37" s="13" t="e">
        <f t="shared" si="11"/>
        <v>#REF!</v>
      </c>
      <c r="Q37" s="13" t="e">
        <f t="shared" si="12"/>
        <v>#REF!</v>
      </c>
      <c r="S37" s="17" t="s">
        <v>65</v>
      </c>
      <c r="T37" s="18" t="s">
        <v>105</v>
      </c>
      <c r="U37" s="21" t="e">
        <f aca="true" t="shared" si="38" ref="U37:Z37">+C37/$H$37</f>
        <v>#REF!</v>
      </c>
      <c r="V37" s="21" t="e">
        <f t="shared" si="38"/>
        <v>#REF!</v>
      </c>
      <c r="W37" s="21" t="e">
        <f t="shared" si="38"/>
        <v>#REF!</v>
      </c>
      <c r="X37" s="21" t="e">
        <f t="shared" si="38"/>
        <v>#REF!</v>
      </c>
      <c r="Y37" s="21" t="e">
        <f t="shared" si="38"/>
        <v>#REF!</v>
      </c>
      <c r="Z37" s="21" t="e">
        <f t="shared" si="38"/>
        <v>#REF!</v>
      </c>
      <c r="AB37" s="17" t="s">
        <v>65</v>
      </c>
      <c r="AC37" s="18" t="s">
        <v>105</v>
      </c>
      <c r="AD37" s="13" t="e">
        <f>+C37/$C$41</f>
        <v>#REF!</v>
      </c>
      <c r="AE37" s="35" t="e">
        <f>+D37/$D$41</f>
        <v>#REF!</v>
      </c>
      <c r="AF37" s="35" t="e">
        <f>+E37/$E$41</f>
        <v>#REF!</v>
      </c>
      <c r="AG37" s="21" t="e">
        <f>+F37/$F$41</f>
        <v>#REF!</v>
      </c>
      <c r="AH37" s="22" t="e">
        <f>+G37/$G$41</f>
        <v>#REF!</v>
      </c>
      <c r="AI37" s="22" t="e">
        <f>+H37/$H$41</f>
        <v>#REF!</v>
      </c>
    </row>
    <row r="38" spans="1:35" ht="12.75">
      <c r="A38" s="23" t="s">
        <v>66</v>
      </c>
      <c r="B38" s="24" t="s">
        <v>106</v>
      </c>
      <c r="C38" s="25" t="e">
        <f>+#REF!+#REF!+#REF!</f>
        <v>#REF!</v>
      </c>
      <c r="D38" s="25" t="e">
        <f>+#REF!+#REF!+#REF!</f>
        <v>#REF!</v>
      </c>
      <c r="E38" s="25" t="e">
        <f>+#REF!+#REF!+#REF!</f>
        <v>#REF!</v>
      </c>
      <c r="F38" s="25" t="e">
        <f>+#REF!+#REF!+#REF!</f>
        <v>#REF!</v>
      </c>
      <c r="G38" s="26" t="e">
        <f>+#REF!+#REF!+#REF!+#REF!+#REF!+#REF!</f>
        <v>#REF!</v>
      </c>
      <c r="H38" s="26" t="e">
        <f t="shared" si="2"/>
        <v>#REF!</v>
      </c>
      <c r="I38" s="42" t="e">
        <f>+'Tipus de visitant'!#REF!-formatejat_motiu_T!H38</f>
        <v>#REF!</v>
      </c>
      <c r="J38" s="23" t="s">
        <v>66</v>
      </c>
      <c r="K38" s="24" t="s">
        <v>106</v>
      </c>
      <c r="L38" s="13" t="e">
        <f t="shared" si="7"/>
        <v>#REF!</v>
      </c>
      <c r="M38" s="13" t="e">
        <f t="shared" si="8"/>
        <v>#REF!</v>
      </c>
      <c r="N38" s="13" t="e">
        <f t="shared" si="9"/>
        <v>#REF!</v>
      </c>
      <c r="O38" s="13" t="e">
        <f t="shared" si="10"/>
        <v>#REF!</v>
      </c>
      <c r="P38" s="13" t="e">
        <f t="shared" si="11"/>
        <v>#REF!</v>
      </c>
      <c r="Q38" s="13" t="e">
        <f t="shared" si="12"/>
        <v>#REF!</v>
      </c>
      <c r="S38" s="23" t="s">
        <v>66</v>
      </c>
      <c r="T38" s="24" t="s">
        <v>106</v>
      </c>
      <c r="U38" s="21" t="e">
        <f aca="true" t="shared" si="39" ref="U38:Z38">+C38/$H$38</f>
        <v>#REF!</v>
      </c>
      <c r="V38" s="21" t="e">
        <f t="shared" si="39"/>
        <v>#REF!</v>
      </c>
      <c r="W38" s="21" t="e">
        <f t="shared" si="39"/>
        <v>#REF!</v>
      </c>
      <c r="X38" s="21" t="e">
        <f t="shared" si="39"/>
        <v>#REF!</v>
      </c>
      <c r="Y38" s="21" t="e">
        <f t="shared" si="39"/>
        <v>#REF!</v>
      </c>
      <c r="Z38" s="21" t="e">
        <f t="shared" si="39"/>
        <v>#REF!</v>
      </c>
      <c r="AB38" s="23" t="s">
        <v>66</v>
      </c>
      <c r="AC38" s="24" t="s">
        <v>106</v>
      </c>
      <c r="AD38" s="13" t="e">
        <f>+C38/$C$41</f>
        <v>#REF!</v>
      </c>
      <c r="AE38" s="35" t="e">
        <f>+D38/$D$41</f>
        <v>#REF!</v>
      </c>
      <c r="AF38" s="35" t="e">
        <f>+E38/$E$41</f>
        <v>#REF!</v>
      </c>
      <c r="AG38" s="27" t="e">
        <f>+F38/$F$41</f>
        <v>#REF!</v>
      </c>
      <c r="AH38" s="28" t="e">
        <f>+G38/$G$41</f>
        <v>#REF!</v>
      </c>
      <c r="AI38" s="28" t="e">
        <f>+H38/$H$41</f>
        <v>#REF!</v>
      </c>
    </row>
    <row r="39" spans="1:35" ht="12.75">
      <c r="A39" s="17" t="s">
        <v>67</v>
      </c>
      <c r="B39" s="24" t="s">
        <v>107</v>
      </c>
      <c r="C39" s="25" t="e">
        <f>+#REF!+#REF!+#REF!</f>
        <v>#REF!</v>
      </c>
      <c r="D39" s="25" t="e">
        <f>+#REF!+#REF!+#REF!</f>
        <v>#REF!</v>
      </c>
      <c r="E39" s="25" t="e">
        <f>+#REF!+#REF!+#REF!</f>
        <v>#REF!</v>
      </c>
      <c r="F39" s="25" t="e">
        <f>+#REF!+#REF!+#REF!</f>
        <v>#REF!</v>
      </c>
      <c r="G39" s="26" t="e">
        <f>+#REF!+#REF!+#REF!+#REF!+#REF!+#REF!</f>
        <v>#REF!</v>
      </c>
      <c r="H39" s="26" t="e">
        <f t="shared" si="2"/>
        <v>#REF!</v>
      </c>
      <c r="I39" s="42" t="e">
        <f>+'Tipus de visitant'!#REF!-formatejat_motiu_T!H39</f>
        <v>#REF!</v>
      </c>
      <c r="J39" s="17" t="s">
        <v>67</v>
      </c>
      <c r="K39" s="24" t="s">
        <v>107</v>
      </c>
      <c r="L39" s="13" t="e">
        <f t="shared" si="7"/>
        <v>#REF!</v>
      </c>
      <c r="M39" s="13" t="e">
        <f t="shared" si="8"/>
        <v>#REF!</v>
      </c>
      <c r="N39" s="13" t="e">
        <f t="shared" si="9"/>
        <v>#REF!</v>
      </c>
      <c r="O39" s="13" t="e">
        <f t="shared" si="10"/>
        <v>#REF!</v>
      </c>
      <c r="P39" s="13" t="e">
        <f t="shared" si="11"/>
        <v>#REF!</v>
      </c>
      <c r="Q39" s="13" t="e">
        <f t="shared" si="12"/>
        <v>#REF!</v>
      </c>
      <c r="S39" s="23" t="s">
        <v>67</v>
      </c>
      <c r="T39" s="24" t="s">
        <v>107</v>
      </c>
      <c r="U39" s="21" t="e">
        <f aca="true" t="shared" si="40" ref="U39:Z39">+C39/$H$39</f>
        <v>#REF!</v>
      </c>
      <c r="V39" s="21" t="e">
        <f t="shared" si="40"/>
        <v>#REF!</v>
      </c>
      <c r="W39" s="21" t="e">
        <f t="shared" si="40"/>
        <v>#REF!</v>
      </c>
      <c r="X39" s="21" t="e">
        <f t="shared" si="40"/>
        <v>#REF!</v>
      </c>
      <c r="Y39" s="21" t="e">
        <f t="shared" si="40"/>
        <v>#REF!</v>
      </c>
      <c r="Z39" s="21" t="e">
        <f t="shared" si="40"/>
        <v>#REF!</v>
      </c>
      <c r="AB39" s="17" t="s">
        <v>67</v>
      </c>
      <c r="AC39" s="24" t="s">
        <v>107</v>
      </c>
      <c r="AD39" s="13" t="e">
        <f>+C39/$C$41</f>
        <v>#REF!</v>
      </c>
      <c r="AE39" s="35" t="e">
        <f>+D39/$D$41</f>
        <v>#REF!</v>
      </c>
      <c r="AF39" s="35" t="e">
        <f>+E39/$E$41</f>
        <v>#REF!</v>
      </c>
      <c r="AG39" s="27" t="e">
        <f>+F39/$F$41</f>
        <v>#REF!</v>
      </c>
      <c r="AH39" s="28" t="e">
        <f>+G39/$G$41</f>
        <v>#REF!</v>
      </c>
      <c r="AI39" s="28" t="e">
        <f>+H39/$H$41</f>
        <v>#REF!</v>
      </c>
    </row>
    <row r="40" spans="1:35" ht="12.75">
      <c r="A40" s="29" t="s">
        <v>68</v>
      </c>
      <c r="B40" s="30" t="s">
        <v>108</v>
      </c>
      <c r="C40" s="31" t="e">
        <f>+#REF!+#REF!+#REF!</f>
        <v>#REF!</v>
      </c>
      <c r="D40" s="31" t="e">
        <f>+#REF!+#REF!+#REF!</f>
        <v>#REF!</v>
      </c>
      <c r="E40" s="31" t="e">
        <f>+#REF!+#REF!+#REF!</f>
        <v>#REF!</v>
      </c>
      <c r="F40" s="31" t="e">
        <f>+#REF!+#REF!+#REF!</f>
        <v>#REF!</v>
      </c>
      <c r="G40" s="32" t="e">
        <f>+#REF!+#REF!+#REF!+#REF!+#REF!+#REF!</f>
        <v>#REF!</v>
      </c>
      <c r="H40" s="32" t="e">
        <f t="shared" si="2"/>
        <v>#REF!</v>
      </c>
      <c r="I40" s="42" t="e">
        <f>+'Tipus de visitant'!#REF!-formatejat_motiu_T!H40</f>
        <v>#REF!</v>
      </c>
      <c r="J40" s="29" t="s">
        <v>68</v>
      </c>
      <c r="K40" s="30" t="s">
        <v>108</v>
      </c>
      <c r="L40" s="36" t="e">
        <f t="shared" si="7"/>
        <v>#REF!</v>
      </c>
      <c r="M40" s="36" t="e">
        <f t="shared" si="8"/>
        <v>#REF!</v>
      </c>
      <c r="N40" s="36" t="e">
        <f t="shared" si="9"/>
        <v>#REF!</v>
      </c>
      <c r="O40" s="36" t="e">
        <f t="shared" si="10"/>
        <v>#REF!</v>
      </c>
      <c r="P40" s="36" t="e">
        <f t="shared" si="11"/>
        <v>#REF!</v>
      </c>
      <c r="Q40" s="36" t="e">
        <f t="shared" si="12"/>
        <v>#REF!</v>
      </c>
      <c r="S40" s="29" t="s">
        <v>68</v>
      </c>
      <c r="T40" s="30" t="s">
        <v>108</v>
      </c>
      <c r="U40" s="91" t="e">
        <f aca="true" t="shared" si="41" ref="U40:Z40">+C40/$H$40</f>
        <v>#REF!</v>
      </c>
      <c r="V40" s="91" t="e">
        <f t="shared" si="41"/>
        <v>#REF!</v>
      </c>
      <c r="W40" s="91" t="e">
        <f t="shared" si="41"/>
        <v>#REF!</v>
      </c>
      <c r="X40" s="91" t="e">
        <f t="shared" si="41"/>
        <v>#REF!</v>
      </c>
      <c r="Y40" s="91" t="e">
        <f t="shared" si="41"/>
        <v>#REF!</v>
      </c>
      <c r="Z40" s="91" t="e">
        <f t="shared" si="41"/>
        <v>#REF!</v>
      </c>
      <c r="AB40" s="29" t="s">
        <v>68</v>
      </c>
      <c r="AC40" s="30" t="s">
        <v>108</v>
      </c>
      <c r="AD40" s="36" t="e">
        <f>+C40/$C$41</f>
        <v>#REF!</v>
      </c>
      <c r="AE40" s="37" t="e">
        <f>+D40/$D$41</f>
        <v>#REF!</v>
      </c>
      <c r="AF40" s="37" t="e">
        <f>+E40/$E$41</f>
        <v>#REF!</v>
      </c>
      <c r="AG40" s="33" t="e">
        <f>+F40/$F$41</f>
        <v>#REF!</v>
      </c>
      <c r="AH40" s="34" t="e">
        <f>+G40/$G$41</f>
        <v>#REF!</v>
      </c>
      <c r="AI40" s="34" t="e">
        <f>+H40/$H$41</f>
        <v>#REF!</v>
      </c>
    </row>
    <row r="41" spans="1:35" ht="12.75">
      <c r="A41" s="54" t="s">
        <v>69</v>
      </c>
      <c r="B41" s="54" t="s">
        <v>109</v>
      </c>
      <c r="C41" s="55" t="e">
        <f>+SUM(C37:C40)</f>
        <v>#REF!</v>
      </c>
      <c r="D41" s="55" t="e">
        <f>+SUM(D37:D40)</f>
        <v>#REF!</v>
      </c>
      <c r="E41" s="55" t="e">
        <f>+SUM(E37:E40)</f>
        <v>#REF!</v>
      </c>
      <c r="F41" s="55" t="e">
        <f>+SUM(F37:F40)</f>
        <v>#REF!</v>
      </c>
      <c r="G41" s="56" t="e">
        <f>+SUM(G37:G40)</f>
        <v>#REF!</v>
      </c>
      <c r="H41" s="56" t="e">
        <f t="shared" si="2"/>
        <v>#REF!</v>
      </c>
      <c r="I41" s="42" t="e">
        <f>+'Tipus de visitant'!#REF!-formatejat_motiu_T!H41</f>
        <v>#REF!</v>
      </c>
      <c r="J41" s="54" t="s">
        <v>69</v>
      </c>
      <c r="K41" s="54" t="s">
        <v>109</v>
      </c>
      <c r="L41" s="63" t="e">
        <f t="shared" si="7"/>
        <v>#REF!</v>
      </c>
      <c r="M41" s="63" t="e">
        <f t="shared" si="8"/>
        <v>#REF!</v>
      </c>
      <c r="N41" s="63" t="e">
        <f t="shared" si="9"/>
        <v>#REF!</v>
      </c>
      <c r="O41" s="63" t="e">
        <f t="shared" si="10"/>
        <v>#REF!</v>
      </c>
      <c r="P41" s="63" t="e">
        <f t="shared" si="11"/>
        <v>#REF!</v>
      </c>
      <c r="Q41" s="63" t="e">
        <f t="shared" si="12"/>
        <v>#REF!</v>
      </c>
      <c r="S41" s="54" t="s">
        <v>69</v>
      </c>
      <c r="T41" s="54" t="s">
        <v>109</v>
      </c>
      <c r="U41" s="63" t="e">
        <f aca="true" t="shared" si="42" ref="U41:Z41">+C41/$H$41</f>
        <v>#REF!</v>
      </c>
      <c r="V41" s="63" t="e">
        <f t="shared" si="42"/>
        <v>#REF!</v>
      </c>
      <c r="W41" s="63" t="e">
        <f t="shared" si="42"/>
        <v>#REF!</v>
      </c>
      <c r="X41" s="63" t="e">
        <f t="shared" si="42"/>
        <v>#REF!</v>
      </c>
      <c r="Y41" s="63" t="e">
        <f t="shared" si="42"/>
        <v>#REF!</v>
      </c>
      <c r="Z41" s="63" t="e">
        <f t="shared" si="42"/>
        <v>#REF!</v>
      </c>
      <c r="AB41" s="54" t="s">
        <v>69</v>
      </c>
      <c r="AC41" s="54" t="s">
        <v>109</v>
      </c>
      <c r="AD41" s="63" t="e">
        <f>+C41/$C$41</f>
        <v>#REF!</v>
      </c>
      <c r="AE41" s="70" t="e">
        <f>+D41/$D$41</f>
        <v>#REF!</v>
      </c>
      <c r="AF41" s="70" t="e">
        <f>+E41/$E$41</f>
        <v>#REF!</v>
      </c>
      <c r="AG41" s="68" t="e">
        <f>+F41/$F$41</f>
        <v>#REF!</v>
      </c>
      <c r="AH41" s="69" t="e">
        <f>+G41/$G$41</f>
        <v>#REF!</v>
      </c>
      <c r="AI41" s="69" t="e">
        <f>+H41/$H$41</f>
        <v>#REF!</v>
      </c>
    </row>
    <row r="42" spans="1:35" ht="12.75">
      <c r="A42" s="17" t="s">
        <v>71</v>
      </c>
      <c r="B42" s="18" t="s">
        <v>110</v>
      </c>
      <c r="C42" s="19" t="e">
        <f>+#REF!+#REF!+#REF!</f>
        <v>#REF!</v>
      </c>
      <c r="D42" s="19" t="e">
        <f>+#REF!+#REF!+#REF!</f>
        <v>#REF!</v>
      </c>
      <c r="E42" s="19" t="e">
        <f>+#REF!+#REF!+#REF!</f>
        <v>#REF!</v>
      </c>
      <c r="F42" s="19" t="e">
        <f>+#REF!+#REF!+#REF!</f>
        <v>#REF!</v>
      </c>
      <c r="G42" s="20" t="e">
        <f>+#REF!+#REF!+#REF!+#REF!+#REF!+#REF!</f>
        <v>#REF!</v>
      </c>
      <c r="H42" s="20" t="e">
        <f t="shared" si="2"/>
        <v>#REF!</v>
      </c>
      <c r="I42" s="42" t="e">
        <f>+'Tipus de visitant'!#REF!-formatejat_motiu_T!H42</f>
        <v>#REF!</v>
      </c>
      <c r="J42" s="17" t="s">
        <v>71</v>
      </c>
      <c r="K42" s="18" t="s">
        <v>110</v>
      </c>
      <c r="L42" s="13" t="e">
        <f t="shared" si="7"/>
        <v>#REF!</v>
      </c>
      <c r="M42" s="13" t="e">
        <f t="shared" si="8"/>
        <v>#REF!</v>
      </c>
      <c r="N42" s="13" t="e">
        <f t="shared" si="9"/>
        <v>#REF!</v>
      </c>
      <c r="O42" s="13" t="e">
        <f t="shared" si="10"/>
        <v>#REF!</v>
      </c>
      <c r="P42" s="13" t="e">
        <f t="shared" si="11"/>
        <v>#REF!</v>
      </c>
      <c r="Q42" s="13" t="e">
        <f t="shared" si="12"/>
        <v>#REF!</v>
      </c>
      <c r="S42" s="17" t="s">
        <v>71</v>
      </c>
      <c r="T42" s="18" t="s">
        <v>110</v>
      </c>
      <c r="U42" s="21" t="e">
        <f aca="true" t="shared" si="43" ref="U42:Z42">+C42/$H$42</f>
        <v>#REF!</v>
      </c>
      <c r="V42" s="21" t="e">
        <f t="shared" si="43"/>
        <v>#REF!</v>
      </c>
      <c r="W42" s="21" t="e">
        <f t="shared" si="43"/>
        <v>#REF!</v>
      </c>
      <c r="X42" s="21" t="e">
        <f t="shared" si="43"/>
        <v>#REF!</v>
      </c>
      <c r="Y42" s="21" t="e">
        <f t="shared" si="43"/>
        <v>#REF!</v>
      </c>
      <c r="Z42" s="21" t="e">
        <f t="shared" si="43"/>
        <v>#REF!</v>
      </c>
      <c r="AB42" s="17" t="s">
        <v>71</v>
      </c>
      <c r="AC42" s="18" t="s">
        <v>110</v>
      </c>
      <c r="AD42" s="13" t="e">
        <f>+C42/$C$46</f>
        <v>#REF!</v>
      </c>
      <c r="AE42" s="35" t="e">
        <f>+D42/$D$46</f>
        <v>#REF!</v>
      </c>
      <c r="AF42" s="35" t="e">
        <f>+E42/$E$46</f>
        <v>#REF!</v>
      </c>
      <c r="AG42" s="21" t="e">
        <f>+F42/$F$46</f>
        <v>#REF!</v>
      </c>
      <c r="AH42" s="22" t="e">
        <f>+G42/$G$46</f>
        <v>#REF!</v>
      </c>
      <c r="AI42" s="22" t="e">
        <f>+H42/$H$46</f>
        <v>#REF!</v>
      </c>
    </row>
    <row r="43" spans="1:35" ht="12.75">
      <c r="A43" s="23" t="s">
        <v>72</v>
      </c>
      <c r="B43" s="24" t="s">
        <v>111</v>
      </c>
      <c r="C43" s="25" t="e">
        <f>+#REF!+#REF!+#REF!</f>
        <v>#REF!</v>
      </c>
      <c r="D43" s="25" t="e">
        <f>+#REF!+#REF!+#REF!</f>
        <v>#REF!</v>
      </c>
      <c r="E43" s="25" t="e">
        <f>+#REF!+#REF!+#REF!</f>
        <v>#REF!</v>
      </c>
      <c r="F43" s="25" t="e">
        <f>+#REF!+#REF!+#REF!</f>
        <v>#REF!</v>
      </c>
      <c r="G43" s="26" t="e">
        <f>+#REF!+#REF!+#REF!+#REF!+#REF!+#REF!</f>
        <v>#REF!</v>
      </c>
      <c r="H43" s="26" t="e">
        <f t="shared" si="2"/>
        <v>#REF!</v>
      </c>
      <c r="I43" s="42" t="e">
        <f>+'Tipus de visitant'!#REF!-formatejat_motiu_T!H43</f>
        <v>#REF!</v>
      </c>
      <c r="J43" s="23" t="s">
        <v>72</v>
      </c>
      <c r="K43" s="24" t="s">
        <v>111</v>
      </c>
      <c r="L43" s="13" t="e">
        <f t="shared" si="7"/>
        <v>#REF!</v>
      </c>
      <c r="M43" s="13" t="e">
        <f t="shared" si="8"/>
        <v>#REF!</v>
      </c>
      <c r="N43" s="13" t="e">
        <f t="shared" si="9"/>
        <v>#REF!</v>
      </c>
      <c r="O43" s="13" t="e">
        <f t="shared" si="10"/>
        <v>#REF!</v>
      </c>
      <c r="P43" s="13" t="e">
        <f t="shared" si="11"/>
        <v>#REF!</v>
      </c>
      <c r="Q43" s="13" t="e">
        <f t="shared" si="12"/>
        <v>#REF!</v>
      </c>
      <c r="S43" s="23" t="s">
        <v>72</v>
      </c>
      <c r="T43" s="24" t="s">
        <v>111</v>
      </c>
      <c r="U43" s="21" t="e">
        <f aca="true" t="shared" si="44" ref="U43:Z43">+C43/$H$43</f>
        <v>#REF!</v>
      </c>
      <c r="V43" s="21" t="e">
        <f t="shared" si="44"/>
        <v>#REF!</v>
      </c>
      <c r="W43" s="21" t="e">
        <f t="shared" si="44"/>
        <v>#REF!</v>
      </c>
      <c r="X43" s="21" t="e">
        <f t="shared" si="44"/>
        <v>#REF!</v>
      </c>
      <c r="Y43" s="21" t="e">
        <f t="shared" si="44"/>
        <v>#REF!</v>
      </c>
      <c r="Z43" s="21" t="e">
        <f t="shared" si="44"/>
        <v>#REF!</v>
      </c>
      <c r="AB43" s="23" t="s">
        <v>72</v>
      </c>
      <c r="AC43" s="24" t="s">
        <v>111</v>
      </c>
      <c r="AD43" s="13" t="e">
        <f>+C43/$C$46</f>
        <v>#REF!</v>
      </c>
      <c r="AE43" s="35" t="e">
        <f>+D43/$D$46</f>
        <v>#REF!</v>
      </c>
      <c r="AF43" s="35" t="e">
        <f>+E43/$E$46</f>
        <v>#REF!</v>
      </c>
      <c r="AG43" s="27" t="e">
        <f>+F43/$F$46</f>
        <v>#REF!</v>
      </c>
      <c r="AH43" s="28" t="e">
        <f>+G43/$G$46</f>
        <v>#REF!</v>
      </c>
      <c r="AI43" s="28" t="e">
        <f>+H43/$H$46</f>
        <v>#REF!</v>
      </c>
    </row>
    <row r="44" spans="1:35" ht="12.75">
      <c r="A44" s="17" t="s">
        <v>73</v>
      </c>
      <c r="B44" s="24" t="s">
        <v>112</v>
      </c>
      <c r="C44" s="25" t="e">
        <f>+#REF!+#REF!+#REF!</f>
        <v>#REF!</v>
      </c>
      <c r="D44" s="25" t="e">
        <f>+#REF!+#REF!+#REF!</f>
        <v>#REF!</v>
      </c>
      <c r="E44" s="25" t="e">
        <f>+#REF!+#REF!+#REF!</f>
        <v>#REF!</v>
      </c>
      <c r="F44" s="25" t="e">
        <f>+#REF!+#REF!+#REF!</f>
        <v>#REF!</v>
      </c>
      <c r="G44" s="26" t="e">
        <f>+#REF!+#REF!+#REF!+#REF!+#REF!+#REF!</f>
        <v>#REF!</v>
      </c>
      <c r="H44" s="26" t="e">
        <f t="shared" si="2"/>
        <v>#REF!</v>
      </c>
      <c r="I44" s="42" t="e">
        <f>+'Tipus de visitant'!#REF!-formatejat_motiu_T!H44</f>
        <v>#REF!</v>
      </c>
      <c r="J44" s="17" t="s">
        <v>73</v>
      </c>
      <c r="K44" s="24" t="s">
        <v>112</v>
      </c>
      <c r="L44" s="13" t="e">
        <f t="shared" si="7"/>
        <v>#REF!</v>
      </c>
      <c r="M44" s="13" t="e">
        <f t="shared" si="8"/>
        <v>#REF!</v>
      </c>
      <c r="N44" s="13" t="e">
        <f t="shared" si="9"/>
        <v>#REF!</v>
      </c>
      <c r="O44" s="13" t="e">
        <f t="shared" si="10"/>
        <v>#REF!</v>
      </c>
      <c r="P44" s="13" t="e">
        <f t="shared" si="11"/>
        <v>#REF!</v>
      </c>
      <c r="Q44" s="13" t="e">
        <f t="shared" si="12"/>
        <v>#REF!</v>
      </c>
      <c r="S44" s="23" t="s">
        <v>73</v>
      </c>
      <c r="T44" s="24" t="s">
        <v>112</v>
      </c>
      <c r="U44" s="21" t="e">
        <f aca="true" t="shared" si="45" ref="U44:Z44">+C44/$H$44</f>
        <v>#REF!</v>
      </c>
      <c r="V44" s="21" t="e">
        <f t="shared" si="45"/>
        <v>#REF!</v>
      </c>
      <c r="W44" s="21" t="e">
        <f t="shared" si="45"/>
        <v>#REF!</v>
      </c>
      <c r="X44" s="21" t="e">
        <f t="shared" si="45"/>
        <v>#REF!</v>
      </c>
      <c r="Y44" s="21" t="e">
        <f t="shared" si="45"/>
        <v>#REF!</v>
      </c>
      <c r="Z44" s="21" t="e">
        <f t="shared" si="45"/>
        <v>#REF!</v>
      </c>
      <c r="AB44" s="17" t="s">
        <v>73</v>
      </c>
      <c r="AC44" s="24" t="s">
        <v>112</v>
      </c>
      <c r="AD44" s="13" t="e">
        <f>+C44/$C$46</f>
        <v>#REF!</v>
      </c>
      <c r="AE44" s="35" t="e">
        <f>+D44/$D$46</f>
        <v>#REF!</v>
      </c>
      <c r="AF44" s="35" t="e">
        <f>+E44/$E$46</f>
        <v>#REF!</v>
      </c>
      <c r="AG44" s="27" t="e">
        <f>+F44/$F$46</f>
        <v>#REF!</v>
      </c>
      <c r="AH44" s="28" t="e">
        <f>+G44/$G$46</f>
        <v>#REF!</v>
      </c>
      <c r="AI44" s="28" t="e">
        <f>+H44/$H$46</f>
        <v>#REF!</v>
      </c>
    </row>
    <row r="45" spans="1:35" ht="12.75">
      <c r="A45" s="29" t="s">
        <v>74</v>
      </c>
      <c r="B45" s="30" t="s">
        <v>113</v>
      </c>
      <c r="C45" s="31" t="e">
        <f>+#REF!+#REF!+#REF!</f>
        <v>#REF!</v>
      </c>
      <c r="D45" s="31" t="e">
        <f>+#REF!+#REF!+#REF!</f>
        <v>#REF!</v>
      </c>
      <c r="E45" s="31" t="e">
        <f>+#REF!+#REF!+#REF!</f>
        <v>#REF!</v>
      </c>
      <c r="F45" s="31" t="e">
        <f>+#REF!+#REF!+#REF!</f>
        <v>#REF!</v>
      </c>
      <c r="G45" s="32" t="e">
        <f>+#REF!+#REF!+#REF!+#REF!+#REF!+#REF!</f>
        <v>#REF!</v>
      </c>
      <c r="H45" s="32" t="e">
        <f t="shared" si="2"/>
        <v>#REF!</v>
      </c>
      <c r="I45" s="42" t="e">
        <f>+'Tipus de visitant'!#REF!-formatejat_motiu_T!H45</f>
        <v>#REF!</v>
      </c>
      <c r="J45" s="29" t="s">
        <v>74</v>
      </c>
      <c r="K45" s="30" t="s">
        <v>113</v>
      </c>
      <c r="L45" s="36" t="e">
        <f t="shared" si="7"/>
        <v>#REF!</v>
      </c>
      <c r="M45" s="36" t="e">
        <f t="shared" si="8"/>
        <v>#REF!</v>
      </c>
      <c r="N45" s="36" t="e">
        <f t="shared" si="9"/>
        <v>#REF!</v>
      </c>
      <c r="O45" s="36" t="e">
        <f t="shared" si="10"/>
        <v>#REF!</v>
      </c>
      <c r="P45" s="36" t="e">
        <f t="shared" si="11"/>
        <v>#REF!</v>
      </c>
      <c r="Q45" s="36" t="e">
        <f t="shared" si="12"/>
        <v>#REF!</v>
      </c>
      <c r="S45" s="29" t="s">
        <v>74</v>
      </c>
      <c r="T45" s="30" t="s">
        <v>113</v>
      </c>
      <c r="U45" s="91" t="e">
        <f aca="true" t="shared" si="46" ref="U45:Z45">+C45/$H$45</f>
        <v>#REF!</v>
      </c>
      <c r="V45" s="91" t="e">
        <f t="shared" si="46"/>
        <v>#REF!</v>
      </c>
      <c r="W45" s="91" t="e">
        <f t="shared" si="46"/>
        <v>#REF!</v>
      </c>
      <c r="X45" s="91" t="e">
        <f t="shared" si="46"/>
        <v>#REF!</v>
      </c>
      <c r="Y45" s="91" t="e">
        <f t="shared" si="46"/>
        <v>#REF!</v>
      </c>
      <c r="Z45" s="91" t="e">
        <f t="shared" si="46"/>
        <v>#REF!</v>
      </c>
      <c r="AB45" s="29" t="s">
        <v>74</v>
      </c>
      <c r="AC45" s="30" t="s">
        <v>113</v>
      </c>
      <c r="AD45" s="36" t="e">
        <f>+C45/$C$46</f>
        <v>#REF!</v>
      </c>
      <c r="AE45" s="37" t="e">
        <f>+D45/$D$46</f>
        <v>#REF!</v>
      </c>
      <c r="AF45" s="37" t="e">
        <f>+E45/$E$46</f>
        <v>#REF!</v>
      </c>
      <c r="AG45" s="33" t="e">
        <f>+F45/$F$46</f>
        <v>#REF!</v>
      </c>
      <c r="AH45" s="34" t="e">
        <f>+G45/$G$46</f>
        <v>#REF!</v>
      </c>
      <c r="AI45" s="34" t="e">
        <f>+H45/$H$46</f>
        <v>#REF!</v>
      </c>
    </row>
    <row r="46" spans="1:35" ht="12.75">
      <c r="A46" s="54" t="s">
        <v>75</v>
      </c>
      <c r="B46" s="54" t="s">
        <v>114</v>
      </c>
      <c r="C46" s="55" t="e">
        <f>+SUM(C42:C45)</f>
        <v>#REF!</v>
      </c>
      <c r="D46" s="55" t="e">
        <f>+SUM(D42:D45)</f>
        <v>#REF!</v>
      </c>
      <c r="E46" s="55" t="e">
        <f>+SUM(E42:E45)</f>
        <v>#REF!</v>
      </c>
      <c r="F46" s="55" t="e">
        <f>+SUM(F42:F45)</f>
        <v>#REF!</v>
      </c>
      <c r="G46" s="56" t="e">
        <f>+SUM(G42:G45)</f>
        <v>#REF!</v>
      </c>
      <c r="H46" s="56" t="e">
        <f t="shared" si="2"/>
        <v>#REF!</v>
      </c>
      <c r="I46" s="42" t="e">
        <f>+'Tipus de visitant'!#REF!-formatejat_motiu_T!H46</f>
        <v>#REF!</v>
      </c>
      <c r="J46" s="54" t="s">
        <v>75</v>
      </c>
      <c r="K46" s="54" t="s">
        <v>114</v>
      </c>
      <c r="L46" s="63" t="e">
        <f t="shared" si="7"/>
        <v>#REF!</v>
      </c>
      <c r="M46" s="63" t="e">
        <f t="shared" si="8"/>
        <v>#REF!</v>
      </c>
      <c r="N46" s="63" t="e">
        <f t="shared" si="9"/>
        <v>#REF!</v>
      </c>
      <c r="O46" s="63" t="e">
        <f t="shared" si="10"/>
        <v>#REF!</v>
      </c>
      <c r="P46" s="63" t="e">
        <f t="shared" si="11"/>
        <v>#REF!</v>
      </c>
      <c r="Q46" s="63" t="e">
        <f t="shared" si="12"/>
        <v>#REF!</v>
      </c>
      <c r="S46" s="54" t="s">
        <v>75</v>
      </c>
      <c r="T46" s="54" t="s">
        <v>114</v>
      </c>
      <c r="U46" s="63" t="e">
        <f aca="true" t="shared" si="47" ref="U46:Z46">+C46/$H$46</f>
        <v>#REF!</v>
      </c>
      <c r="V46" s="63" t="e">
        <f t="shared" si="47"/>
        <v>#REF!</v>
      </c>
      <c r="W46" s="63" t="e">
        <f t="shared" si="47"/>
        <v>#REF!</v>
      </c>
      <c r="X46" s="63" t="e">
        <f t="shared" si="47"/>
        <v>#REF!</v>
      </c>
      <c r="Y46" s="63" t="e">
        <f t="shared" si="47"/>
        <v>#REF!</v>
      </c>
      <c r="Z46" s="63" t="e">
        <f t="shared" si="47"/>
        <v>#REF!</v>
      </c>
      <c r="AB46" s="54" t="s">
        <v>75</v>
      </c>
      <c r="AC46" s="54" t="s">
        <v>114</v>
      </c>
      <c r="AD46" s="63" t="e">
        <f>+C46/$C$46</f>
        <v>#REF!</v>
      </c>
      <c r="AE46" s="70" t="e">
        <f>+D46/$D$46</f>
        <v>#REF!</v>
      </c>
      <c r="AF46" s="70" t="e">
        <f>+E46/$E$46</f>
        <v>#REF!</v>
      </c>
      <c r="AG46" s="68" t="e">
        <f>+F46/$F$46</f>
        <v>#REF!</v>
      </c>
      <c r="AH46" s="69" t="e">
        <f>+G46/$G$46</f>
        <v>#REF!</v>
      </c>
      <c r="AI46" s="69" t="e">
        <f>+H46/$H$46</f>
        <v>#REF!</v>
      </c>
    </row>
    <row r="47" spans="1:35" ht="12.75">
      <c r="A47" s="17" t="s">
        <v>31</v>
      </c>
      <c r="B47" s="18" t="s">
        <v>115</v>
      </c>
      <c r="C47" s="19" t="e">
        <f>+#REF!+#REF!+#REF!</f>
        <v>#REF!</v>
      </c>
      <c r="D47" s="19" t="e">
        <f>+#REF!+#REF!+#REF!</f>
        <v>#REF!</v>
      </c>
      <c r="E47" s="19" t="e">
        <f>+#REF!+#REF!+#REF!</f>
        <v>#REF!</v>
      </c>
      <c r="F47" s="19" t="e">
        <f>+#REF!+#REF!+#REF!</f>
        <v>#REF!</v>
      </c>
      <c r="G47" s="20" t="e">
        <f>+#REF!+#REF!+#REF!+#REF!+#REF!+#REF!</f>
        <v>#REF!</v>
      </c>
      <c r="H47" s="20" t="e">
        <f t="shared" si="2"/>
        <v>#REF!</v>
      </c>
      <c r="I47" s="42" t="e">
        <f>+'Tipus de visitant'!#REF!-formatejat_motiu_T!H47</f>
        <v>#REF!</v>
      </c>
      <c r="J47" s="17" t="s">
        <v>31</v>
      </c>
      <c r="K47" s="18" t="s">
        <v>115</v>
      </c>
      <c r="L47" s="13" t="e">
        <f t="shared" si="7"/>
        <v>#REF!</v>
      </c>
      <c r="M47" s="13" t="e">
        <f t="shared" si="8"/>
        <v>#REF!</v>
      </c>
      <c r="N47" s="13" t="e">
        <f t="shared" si="9"/>
        <v>#REF!</v>
      </c>
      <c r="O47" s="13" t="e">
        <f t="shared" si="10"/>
        <v>#REF!</v>
      </c>
      <c r="P47" s="13" t="e">
        <f t="shared" si="11"/>
        <v>#REF!</v>
      </c>
      <c r="Q47" s="13" t="e">
        <f t="shared" si="12"/>
        <v>#REF!</v>
      </c>
      <c r="S47" s="17" t="s">
        <v>31</v>
      </c>
      <c r="T47" s="18" t="s">
        <v>115</v>
      </c>
      <c r="U47" s="21" t="e">
        <f aca="true" t="shared" si="48" ref="U47:Z47">+C47/$H$47</f>
        <v>#REF!</v>
      </c>
      <c r="V47" s="21" t="e">
        <f t="shared" si="48"/>
        <v>#REF!</v>
      </c>
      <c r="W47" s="21" t="e">
        <f t="shared" si="48"/>
        <v>#REF!</v>
      </c>
      <c r="X47" s="21" t="e">
        <f t="shared" si="48"/>
        <v>#REF!</v>
      </c>
      <c r="Y47" s="21" t="e">
        <f t="shared" si="48"/>
        <v>#REF!</v>
      </c>
      <c r="Z47" s="21" t="e">
        <f t="shared" si="48"/>
        <v>#REF!</v>
      </c>
      <c r="AB47" s="17" t="s">
        <v>31</v>
      </c>
      <c r="AC47" s="18" t="s">
        <v>115</v>
      </c>
      <c r="AD47" s="13" t="e">
        <f>+C47/$C$51</f>
        <v>#REF!</v>
      </c>
      <c r="AE47" s="35" t="e">
        <f>+D47/$D$51</f>
        <v>#REF!</v>
      </c>
      <c r="AF47" s="35" t="e">
        <f>+E47/$E$51</f>
        <v>#REF!</v>
      </c>
      <c r="AG47" s="21" t="e">
        <f>+F47/$F$51</f>
        <v>#REF!</v>
      </c>
      <c r="AH47" s="22" t="e">
        <f>+G47/$G$51</f>
        <v>#REF!</v>
      </c>
      <c r="AI47" s="22" t="e">
        <f>+H47/$H$51</f>
        <v>#REF!</v>
      </c>
    </row>
    <row r="48" spans="1:35" ht="12.75">
      <c r="A48" s="23" t="s">
        <v>77</v>
      </c>
      <c r="B48" s="24" t="s">
        <v>116</v>
      </c>
      <c r="C48" s="25" t="e">
        <f>+#REF!+#REF!+#REF!</f>
        <v>#REF!</v>
      </c>
      <c r="D48" s="25" t="e">
        <f>+#REF!+#REF!+#REF!</f>
        <v>#REF!</v>
      </c>
      <c r="E48" s="25" t="e">
        <f>+#REF!+#REF!+#REF!</f>
        <v>#REF!</v>
      </c>
      <c r="F48" s="25" t="e">
        <f>+#REF!+#REF!+#REF!</f>
        <v>#REF!</v>
      </c>
      <c r="G48" s="26" t="e">
        <f>+#REF!+#REF!+#REF!+#REF!+#REF!+#REF!</f>
        <v>#REF!</v>
      </c>
      <c r="H48" s="26" t="e">
        <f>+SUM(C48:G48)</f>
        <v>#REF!</v>
      </c>
      <c r="I48" s="42" t="e">
        <f>+'Tipus de visitant'!#REF!-formatejat_motiu_T!H48</f>
        <v>#REF!</v>
      </c>
      <c r="J48" s="23" t="s">
        <v>77</v>
      </c>
      <c r="K48" s="24" t="s">
        <v>116</v>
      </c>
      <c r="L48" s="13" t="e">
        <f t="shared" si="7"/>
        <v>#REF!</v>
      </c>
      <c r="M48" s="13" t="e">
        <f t="shared" si="8"/>
        <v>#REF!</v>
      </c>
      <c r="N48" s="13" t="e">
        <f t="shared" si="9"/>
        <v>#REF!</v>
      </c>
      <c r="O48" s="13" t="e">
        <f t="shared" si="10"/>
        <v>#REF!</v>
      </c>
      <c r="P48" s="13" t="e">
        <f t="shared" si="11"/>
        <v>#REF!</v>
      </c>
      <c r="Q48" s="13" t="e">
        <f t="shared" si="12"/>
        <v>#REF!</v>
      </c>
      <c r="S48" s="23" t="s">
        <v>77</v>
      </c>
      <c r="T48" s="24" t="s">
        <v>116</v>
      </c>
      <c r="U48" s="21" t="e">
        <f aca="true" t="shared" si="49" ref="U48:Z48">+C48/$H$48</f>
        <v>#REF!</v>
      </c>
      <c r="V48" s="21" t="e">
        <f t="shared" si="49"/>
        <v>#REF!</v>
      </c>
      <c r="W48" s="21" t="e">
        <f t="shared" si="49"/>
        <v>#REF!</v>
      </c>
      <c r="X48" s="21" t="e">
        <f t="shared" si="49"/>
        <v>#REF!</v>
      </c>
      <c r="Y48" s="21" t="e">
        <f t="shared" si="49"/>
        <v>#REF!</v>
      </c>
      <c r="Z48" s="21" t="e">
        <f t="shared" si="49"/>
        <v>#REF!</v>
      </c>
      <c r="AB48" s="23" t="s">
        <v>77</v>
      </c>
      <c r="AC48" s="24" t="s">
        <v>116</v>
      </c>
      <c r="AD48" s="13" t="e">
        <f>+C48/$C$51</f>
        <v>#REF!</v>
      </c>
      <c r="AE48" s="35" t="e">
        <f>+D48/$D$51</f>
        <v>#REF!</v>
      </c>
      <c r="AF48" s="35" t="e">
        <f>+E48/$E$51</f>
        <v>#REF!</v>
      </c>
      <c r="AG48" s="27" t="e">
        <f>+F48/$F$51</f>
        <v>#REF!</v>
      </c>
      <c r="AH48" s="28" t="e">
        <f>+G48/$G$51</f>
        <v>#REF!</v>
      </c>
      <c r="AI48" s="28" t="e">
        <f>+H48/$H$51</f>
        <v>#REF!</v>
      </c>
    </row>
    <row r="49" spans="1:35" ht="12.75">
      <c r="A49" s="17" t="s">
        <v>78</v>
      </c>
      <c r="B49" s="24" t="s">
        <v>117</v>
      </c>
      <c r="C49" s="25" t="e">
        <f>+#REF!+#REF!+#REF!</f>
        <v>#REF!</v>
      </c>
      <c r="D49" s="25" t="e">
        <f>+#REF!+#REF!+#REF!</f>
        <v>#REF!</v>
      </c>
      <c r="E49" s="25" t="e">
        <f>+#REF!+#REF!+#REF!</f>
        <v>#REF!</v>
      </c>
      <c r="F49" s="25" t="e">
        <f>+#REF!+#REF!+#REF!</f>
        <v>#REF!</v>
      </c>
      <c r="G49" s="26" t="e">
        <f>+#REF!+#REF!+#REF!+#REF!+#REF!+#REF!</f>
        <v>#REF!</v>
      </c>
      <c r="H49" s="26" t="e">
        <f t="shared" si="2"/>
        <v>#REF!</v>
      </c>
      <c r="I49" s="42" t="e">
        <f>+'Tipus de visitant'!#REF!-formatejat_motiu_T!H49</f>
        <v>#REF!</v>
      </c>
      <c r="J49" s="17" t="s">
        <v>78</v>
      </c>
      <c r="K49" s="24" t="s">
        <v>117</v>
      </c>
      <c r="L49" s="13" t="e">
        <f t="shared" si="7"/>
        <v>#REF!</v>
      </c>
      <c r="M49" s="13" t="e">
        <f t="shared" si="8"/>
        <v>#REF!</v>
      </c>
      <c r="N49" s="13" t="e">
        <f t="shared" si="9"/>
        <v>#REF!</v>
      </c>
      <c r="O49" s="13" t="e">
        <f t="shared" si="10"/>
        <v>#REF!</v>
      </c>
      <c r="P49" s="13" t="e">
        <f t="shared" si="11"/>
        <v>#REF!</v>
      </c>
      <c r="Q49" s="13" t="e">
        <f t="shared" si="12"/>
        <v>#REF!</v>
      </c>
      <c r="S49" s="23" t="s">
        <v>78</v>
      </c>
      <c r="T49" s="24" t="s">
        <v>117</v>
      </c>
      <c r="U49" s="21" t="e">
        <f aca="true" t="shared" si="50" ref="U49:Z49">+C49/$H$49</f>
        <v>#REF!</v>
      </c>
      <c r="V49" s="21" t="e">
        <f t="shared" si="50"/>
        <v>#REF!</v>
      </c>
      <c r="W49" s="21" t="e">
        <f t="shared" si="50"/>
        <v>#REF!</v>
      </c>
      <c r="X49" s="21" t="e">
        <f t="shared" si="50"/>
        <v>#REF!</v>
      </c>
      <c r="Y49" s="21" t="e">
        <f t="shared" si="50"/>
        <v>#REF!</v>
      </c>
      <c r="Z49" s="21" t="e">
        <f t="shared" si="50"/>
        <v>#REF!</v>
      </c>
      <c r="AB49" s="17" t="s">
        <v>78</v>
      </c>
      <c r="AC49" s="24" t="s">
        <v>117</v>
      </c>
      <c r="AD49" s="13" t="e">
        <f>+C49/$C$51</f>
        <v>#REF!</v>
      </c>
      <c r="AE49" s="35" t="e">
        <f>+D49/$D$51</f>
        <v>#REF!</v>
      </c>
      <c r="AF49" s="35" t="e">
        <f>+E49/$E$51</f>
        <v>#REF!</v>
      </c>
      <c r="AG49" s="27" t="e">
        <f>+F49/$F$51</f>
        <v>#REF!</v>
      </c>
      <c r="AH49" s="28" t="e">
        <f>+G49/$G$51</f>
        <v>#REF!</v>
      </c>
      <c r="AI49" s="28" t="e">
        <f>+H49/$H$51</f>
        <v>#REF!</v>
      </c>
    </row>
    <row r="50" spans="1:35" ht="12.75">
      <c r="A50" s="29" t="s">
        <v>79</v>
      </c>
      <c r="B50" s="30" t="s">
        <v>118</v>
      </c>
      <c r="C50" s="31" t="e">
        <f>+#REF!+#REF!+#REF!</f>
        <v>#REF!</v>
      </c>
      <c r="D50" s="31" t="e">
        <f>+#REF!+#REF!+#REF!</f>
        <v>#REF!</v>
      </c>
      <c r="E50" s="31" t="e">
        <f>+#REF!+#REF!+#REF!</f>
        <v>#REF!</v>
      </c>
      <c r="F50" s="31" t="e">
        <f>+#REF!+#REF!+#REF!</f>
        <v>#REF!</v>
      </c>
      <c r="G50" s="32" t="e">
        <f>+#REF!+#REF!+#REF!+#REF!+#REF!+#REF!</f>
        <v>#REF!</v>
      </c>
      <c r="H50" s="32" t="e">
        <f t="shared" si="2"/>
        <v>#REF!</v>
      </c>
      <c r="I50" s="42" t="e">
        <f>+'Tipus de visitant'!#REF!-formatejat_motiu_T!H50</f>
        <v>#REF!</v>
      </c>
      <c r="J50" s="29" t="s">
        <v>79</v>
      </c>
      <c r="K50" s="30" t="s">
        <v>118</v>
      </c>
      <c r="L50" s="36" t="e">
        <f t="shared" si="7"/>
        <v>#REF!</v>
      </c>
      <c r="M50" s="36" t="e">
        <f t="shared" si="8"/>
        <v>#REF!</v>
      </c>
      <c r="N50" s="36" t="e">
        <f t="shared" si="9"/>
        <v>#REF!</v>
      </c>
      <c r="O50" s="36" t="e">
        <f t="shared" si="10"/>
        <v>#REF!</v>
      </c>
      <c r="P50" s="36" t="e">
        <f t="shared" si="11"/>
        <v>#REF!</v>
      </c>
      <c r="Q50" s="36" t="e">
        <f t="shared" si="12"/>
        <v>#REF!</v>
      </c>
      <c r="S50" s="29" t="s">
        <v>79</v>
      </c>
      <c r="T50" s="30" t="s">
        <v>118</v>
      </c>
      <c r="U50" s="91" t="e">
        <f aca="true" t="shared" si="51" ref="U50:Z50">+C50/$H$50</f>
        <v>#REF!</v>
      </c>
      <c r="V50" s="91" t="e">
        <f t="shared" si="51"/>
        <v>#REF!</v>
      </c>
      <c r="W50" s="91" t="e">
        <f t="shared" si="51"/>
        <v>#REF!</v>
      </c>
      <c r="X50" s="91" t="e">
        <f t="shared" si="51"/>
        <v>#REF!</v>
      </c>
      <c r="Y50" s="91" t="e">
        <f t="shared" si="51"/>
        <v>#REF!</v>
      </c>
      <c r="Z50" s="91" t="e">
        <f t="shared" si="51"/>
        <v>#REF!</v>
      </c>
      <c r="AB50" s="29" t="s">
        <v>79</v>
      </c>
      <c r="AC50" s="30" t="s">
        <v>118</v>
      </c>
      <c r="AD50" s="36" t="e">
        <f>+C50/$C$51</f>
        <v>#REF!</v>
      </c>
      <c r="AE50" s="37" t="e">
        <f>+D50/$D$51</f>
        <v>#REF!</v>
      </c>
      <c r="AF50" s="37" t="e">
        <f>+E50/$E$51</f>
        <v>#REF!</v>
      </c>
      <c r="AG50" s="33" t="e">
        <f>+F50/$F$51</f>
        <v>#REF!</v>
      </c>
      <c r="AH50" s="34" t="e">
        <f>+G50/$G$51</f>
        <v>#REF!</v>
      </c>
      <c r="AI50" s="34" t="e">
        <f>+H50/$H$51</f>
        <v>#REF!</v>
      </c>
    </row>
    <row r="51" spans="1:35" ht="12.75">
      <c r="A51" s="54" t="s">
        <v>32</v>
      </c>
      <c r="B51" s="54" t="s">
        <v>119</v>
      </c>
      <c r="C51" s="55" t="e">
        <f>+SUM(C47:C50)</f>
        <v>#REF!</v>
      </c>
      <c r="D51" s="55" t="e">
        <f>+SUM(D47:D50)</f>
        <v>#REF!</v>
      </c>
      <c r="E51" s="55" t="e">
        <f>+SUM(E47:E50)</f>
        <v>#REF!</v>
      </c>
      <c r="F51" s="55" t="e">
        <f>+SUM(F47:F50)</f>
        <v>#REF!</v>
      </c>
      <c r="G51" s="56" t="e">
        <f>+SUM(G47:G50)</f>
        <v>#REF!</v>
      </c>
      <c r="H51" s="56" t="e">
        <f t="shared" si="2"/>
        <v>#REF!</v>
      </c>
      <c r="I51" s="42" t="e">
        <f>+'Tipus de visitant'!#REF!-formatejat_motiu_T!H51</f>
        <v>#REF!</v>
      </c>
      <c r="J51" s="54" t="s">
        <v>32</v>
      </c>
      <c r="K51" s="54" t="s">
        <v>119</v>
      </c>
      <c r="L51" s="63" t="e">
        <f t="shared" si="7"/>
        <v>#REF!</v>
      </c>
      <c r="M51" s="63" t="e">
        <f t="shared" si="8"/>
        <v>#REF!</v>
      </c>
      <c r="N51" s="63" t="e">
        <f t="shared" si="9"/>
        <v>#REF!</v>
      </c>
      <c r="O51" s="63" t="e">
        <f t="shared" si="10"/>
        <v>#REF!</v>
      </c>
      <c r="P51" s="63" t="e">
        <f t="shared" si="11"/>
        <v>#REF!</v>
      </c>
      <c r="Q51" s="63" t="e">
        <f t="shared" si="12"/>
        <v>#REF!</v>
      </c>
      <c r="S51" s="54" t="s">
        <v>32</v>
      </c>
      <c r="T51" s="54" t="s">
        <v>119</v>
      </c>
      <c r="U51" s="63" t="e">
        <f aca="true" t="shared" si="52" ref="U51:Z51">+C51/$H$51</f>
        <v>#REF!</v>
      </c>
      <c r="V51" s="63" t="e">
        <f t="shared" si="52"/>
        <v>#REF!</v>
      </c>
      <c r="W51" s="63" t="e">
        <f t="shared" si="52"/>
        <v>#REF!</v>
      </c>
      <c r="X51" s="63" t="e">
        <f t="shared" si="52"/>
        <v>#REF!</v>
      </c>
      <c r="Y51" s="63" t="e">
        <f t="shared" si="52"/>
        <v>#REF!</v>
      </c>
      <c r="Z51" s="63" t="e">
        <f t="shared" si="52"/>
        <v>#REF!</v>
      </c>
      <c r="AB51" s="54" t="s">
        <v>32</v>
      </c>
      <c r="AC51" s="54" t="s">
        <v>119</v>
      </c>
      <c r="AD51" s="63" t="e">
        <f>+C51/$C$51</f>
        <v>#REF!</v>
      </c>
      <c r="AE51" s="70" t="e">
        <f>+D51/$D$51</f>
        <v>#REF!</v>
      </c>
      <c r="AF51" s="70" t="e">
        <f>+E51/$E$51</f>
        <v>#REF!</v>
      </c>
      <c r="AG51" s="68" t="e">
        <f>+F51/$F$51</f>
        <v>#REF!</v>
      </c>
      <c r="AH51" s="69" t="e">
        <f>+G51/$G$51</f>
        <v>#REF!</v>
      </c>
      <c r="AI51" s="69" t="e">
        <f>+H51/$H$51</f>
        <v>#REF!</v>
      </c>
    </row>
    <row r="52" spans="1:35" ht="12.75">
      <c r="A52" s="87" t="s">
        <v>120</v>
      </c>
      <c r="B52" s="88" t="s">
        <v>115</v>
      </c>
      <c r="C52" s="89" t="e">
        <f>+#REF!+#REF!+#REF!</f>
        <v>#REF!</v>
      </c>
      <c r="D52" s="89" t="e">
        <f>+#REF!+#REF!+#REF!</f>
        <v>#REF!</v>
      </c>
      <c r="E52" s="89" t="e">
        <f>+#REF!+#REF!+#REF!</f>
        <v>#REF!</v>
      </c>
      <c r="F52" s="89" t="e">
        <f>+#REF!+#REF!+#REF!</f>
        <v>#REF!</v>
      </c>
      <c r="G52" s="83" t="e">
        <f>+#REF!+#REF!+#REF!+#REF!+#REF!+#REF!</f>
        <v>#REF!</v>
      </c>
      <c r="H52" s="83" t="e">
        <f t="shared" si="2"/>
        <v>#REF!</v>
      </c>
      <c r="I52" s="42" t="e">
        <f>+'Tipus de visitant'!#REF!-formatejat_motiu_T!H52</f>
        <v>#REF!</v>
      </c>
      <c r="J52" s="61" t="s">
        <v>120</v>
      </c>
      <c r="K52" s="62" t="s">
        <v>115</v>
      </c>
      <c r="L52" s="66" t="e">
        <f aca="true" t="shared" si="53" ref="L52:Q52">+(C52-C47)/C47</f>
        <v>#REF!</v>
      </c>
      <c r="M52" s="67" t="e">
        <f t="shared" si="53"/>
        <v>#REF!</v>
      </c>
      <c r="N52" s="67" t="e">
        <f t="shared" si="53"/>
        <v>#REF!</v>
      </c>
      <c r="O52" s="66" t="e">
        <f t="shared" si="53"/>
        <v>#REF!</v>
      </c>
      <c r="P52" s="66" t="e">
        <f t="shared" si="53"/>
        <v>#REF!</v>
      </c>
      <c r="Q52" s="66" t="e">
        <f t="shared" si="53"/>
        <v>#REF!</v>
      </c>
      <c r="S52" s="61" t="s">
        <v>120</v>
      </c>
      <c r="T52" s="62" t="s">
        <v>115</v>
      </c>
      <c r="U52" s="91" t="e">
        <f aca="true" t="shared" si="54" ref="U52:Z52">+C52/$H$52</f>
        <v>#REF!</v>
      </c>
      <c r="V52" s="91" t="e">
        <f t="shared" si="54"/>
        <v>#REF!</v>
      </c>
      <c r="W52" s="91" t="e">
        <f t="shared" si="54"/>
        <v>#REF!</v>
      </c>
      <c r="X52" s="91" t="e">
        <f t="shared" si="54"/>
        <v>#REF!</v>
      </c>
      <c r="Y52" s="91" t="e">
        <f t="shared" si="54"/>
        <v>#REF!</v>
      </c>
      <c r="Z52" s="91" t="e">
        <f t="shared" si="54"/>
        <v>#REF!</v>
      </c>
      <c r="AB52" s="61" t="s">
        <v>120</v>
      </c>
      <c r="AC52" s="62" t="s">
        <v>115</v>
      </c>
      <c r="AD52" s="71" t="e">
        <f>+C52/$C$53</f>
        <v>#REF!</v>
      </c>
      <c r="AE52" s="72" t="e">
        <f>+D52/$D$53</f>
        <v>#REF!</v>
      </c>
      <c r="AF52" s="72" t="e">
        <f>+E52/$E$53</f>
        <v>#REF!</v>
      </c>
      <c r="AG52" s="85" t="e">
        <f>+F52/F53</f>
        <v>#REF!</v>
      </c>
      <c r="AH52" s="85" t="e">
        <f>+G52/G53</f>
        <v>#REF!</v>
      </c>
      <c r="AI52" s="85" t="e">
        <f>+H52/H53</f>
        <v>#REF!</v>
      </c>
    </row>
    <row r="53" spans="1:35" ht="12.75">
      <c r="A53" s="54" t="s">
        <v>121</v>
      </c>
      <c r="B53" s="54" t="s">
        <v>122</v>
      </c>
      <c r="C53" s="55" t="e">
        <f>+SUM(#REF!)</f>
        <v>#REF!</v>
      </c>
      <c r="D53" s="55" t="e">
        <f>+SUM(#REF!)</f>
        <v>#REF!</v>
      </c>
      <c r="E53" s="55" t="e">
        <f>+SUM(#REF!)</f>
        <v>#REF!</v>
      </c>
      <c r="F53" s="55" t="e">
        <f>+SUM(#REF!)</f>
        <v>#REF!</v>
      </c>
      <c r="G53" s="56" t="e">
        <f>+SUM(#REF!)</f>
        <v>#REF!</v>
      </c>
      <c r="H53" s="56" t="e">
        <f>+SUM(C53:G53)</f>
        <v>#REF!</v>
      </c>
      <c r="I53" s="42" t="e">
        <f>+'Tipus de visitant'!#REF!-formatejat_motiu_T!H53</f>
        <v>#REF!</v>
      </c>
      <c r="J53" s="54" t="s">
        <v>121</v>
      </c>
      <c r="K53" s="54" t="s">
        <v>122</v>
      </c>
      <c r="L53" s="55"/>
      <c r="M53" s="56"/>
      <c r="N53" s="56"/>
      <c r="O53" s="84"/>
      <c r="P53" s="84"/>
      <c r="Q53" s="56"/>
      <c r="S53" s="54" t="s">
        <v>121</v>
      </c>
      <c r="T53" s="54" t="s">
        <v>122</v>
      </c>
      <c r="U53" s="63" t="e">
        <f aca="true" t="shared" si="55" ref="U53:Z53">+C53/$H$53</f>
        <v>#REF!</v>
      </c>
      <c r="V53" s="63" t="e">
        <f t="shared" si="55"/>
        <v>#REF!</v>
      </c>
      <c r="W53" s="63" t="e">
        <f t="shared" si="55"/>
        <v>#REF!</v>
      </c>
      <c r="X53" s="63" t="e">
        <f t="shared" si="55"/>
        <v>#REF!</v>
      </c>
      <c r="Y53" s="63" t="e">
        <f t="shared" si="55"/>
        <v>#REF!</v>
      </c>
      <c r="Z53" s="63" t="e">
        <f t="shared" si="55"/>
        <v>#REF!</v>
      </c>
      <c r="AB53" s="54" t="s">
        <v>121</v>
      </c>
      <c r="AC53" s="54" t="s">
        <v>122</v>
      </c>
      <c r="AD53" s="73" t="e">
        <f>+C53/$C$53</f>
        <v>#REF!</v>
      </c>
      <c r="AE53" s="74" t="e">
        <f>+D53/$D$53</f>
        <v>#REF!</v>
      </c>
      <c r="AF53" s="74" t="e">
        <f>+E53/$E$53</f>
        <v>#REF!</v>
      </c>
      <c r="AG53" s="69" t="e">
        <f>+F53/F53</f>
        <v>#REF!</v>
      </c>
      <c r="AH53" s="69" t="e">
        <f>+G53/G53</f>
        <v>#REF!</v>
      </c>
      <c r="AI53" s="69" t="e">
        <f>+H53/H53</f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  <ignoredErrors>
    <ignoredError sqref="C53 D53:F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showGridLines="0" zoomScalePageLayoutView="0" workbookViewId="0" topLeftCell="B1">
      <selection activeCell="B1" sqref="B1"/>
    </sheetView>
  </sheetViews>
  <sheetFormatPr defaultColWidth="11.421875" defaultRowHeight="12.75"/>
  <cols>
    <col min="1" max="1" width="0.5625" style="119" hidden="1" customWidth="1"/>
    <col min="2" max="2" width="57.00390625" style="119" customWidth="1"/>
    <col min="3" max="3" width="18.7109375" style="119" customWidth="1"/>
    <col min="4" max="4" width="8.7109375" style="119" customWidth="1"/>
    <col min="5" max="5" width="10.8515625" style="119" customWidth="1"/>
    <col min="6" max="16384" width="11.421875" style="119" customWidth="1"/>
  </cols>
  <sheetData>
    <row r="2" ht="24">
      <c r="B2" s="120"/>
    </row>
    <row r="3" spans="2:3" ht="12.75">
      <c r="B3" s="121"/>
      <c r="C3" s="122"/>
    </row>
    <row r="4" spans="2:4" ht="12.75">
      <c r="B4" s="122"/>
      <c r="C4" s="122"/>
      <c r="D4" s="123"/>
    </row>
    <row r="5" spans="2:4" s="124" customFormat="1" ht="12.75">
      <c r="B5" s="125"/>
      <c r="C5" s="125"/>
      <c r="D5" s="126"/>
    </row>
    <row r="6" spans="1:5" ht="12.75">
      <c r="A6" s="124"/>
      <c r="B6" s="127"/>
      <c r="C6" s="125"/>
      <c r="D6" s="126"/>
      <c r="E6" s="124"/>
    </row>
    <row r="7" spans="2:4" ht="12.75">
      <c r="B7" s="128"/>
      <c r="C7" s="122"/>
      <c r="D7" s="122"/>
    </row>
    <row r="8" spans="2:4" ht="12.75">
      <c r="B8" s="122"/>
      <c r="C8" s="122"/>
      <c r="D8" s="122"/>
    </row>
    <row r="9" spans="2:4" ht="12.75" customHeight="1">
      <c r="B9" s="122"/>
      <c r="C9" s="122"/>
      <c r="D9" s="122"/>
    </row>
    <row r="10" spans="2:4" ht="12.75" customHeight="1">
      <c r="B10" s="122"/>
      <c r="C10" s="122"/>
      <c r="D10" s="122"/>
    </row>
    <row r="11" spans="2:4" ht="12.75">
      <c r="B11" s="122"/>
      <c r="C11" s="122"/>
      <c r="D11" s="122"/>
    </row>
    <row r="12" spans="2:4" ht="12.75">
      <c r="B12" s="122"/>
      <c r="C12" s="122"/>
      <c r="D12" s="122"/>
    </row>
    <row r="13" spans="2:4" ht="12.75">
      <c r="B13" s="122"/>
      <c r="C13" s="122"/>
      <c r="D13" s="122"/>
    </row>
    <row r="14" spans="2:4" ht="12.75">
      <c r="B14" s="122"/>
      <c r="C14" s="122"/>
      <c r="D14" s="122"/>
    </row>
    <row r="15" spans="2:4" s="124" customFormat="1" ht="12.75">
      <c r="B15" s="125"/>
      <c r="C15" s="125"/>
      <c r="D15" s="125"/>
    </row>
    <row r="16" spans="1:5" ht="12.75">
      <c r="A16" s="124"/>
      <c r="B16" s="127"/>
      <c r="C16" s="125"/>
      <c r="D16" s="125"/>
      <c r="E16" s="124"/>
    </row>
    <row r="17" spans="2:4" ht="12.75">
      <c r="B17" s="128"/>
      <c r="C17" s="122"/>
      <c r="D17" s="122"/>
    </row>
    <row r="18" spans="2:4" ht="12.75">
      <c r="B18" s="122"/>
      <c r="C18" s="122"/>
      <c r="D18" s="122"/>
    </row>
    <row r="19" spans="2:4" ht="12.75">
      <c r="B19" s="122"/>
      <c r="C19" s="122"/>
      <c r="D19" s="122"/>
    </row>
    <row r="20" spans="2:4" ht="12.75">
      <c r="B20" s="122"/>
      <c r="C20" s="122"/>
      <c r="D20" s="122"/>
    </row>
    <row r="21" spans="2:4" ht="12.75">
      <c r="B21" s="122"/>
      <c r="C21" s="122"/>
      <c r="D21" s="122"/>
    </row>
    <row r="22" spans="2:4" ht="12.75">
      <c r="B22" s="122"/>
      <c r="C22" s="122"/>
      <c r="D22" s="122"/>
    </row>
    <row r="23" spans="2:4" ht="12.75">
      <c r="B23" s="122"/>
      <c r="C23" s="122"/>
      <c r="D23" s="122"/>
    </row>
    <row r="24" spans="2:4" ht="12.75">
      <c r="B24" s="122"/>
      <c r="C24" s="122"/>
      <c r="D24" s="122"/>
    </row>
    <row r="25" spans="2:4" ht="12.75">
      <c r="B25" s="122"/>
      <c r="C25" s="122"/>
      <c r="D25" s="122"/>
    </row>
    <row r="26" spans="2:4" ht="12.75" customHeight="1">
      <c r="B26" s="122"/>
      <c r="C26" s="122"/>
      <c r="D26" s="122"/>
    </row>
    <row r="27" spans="2:4" ht="12.75" customHeight="1">
      <c r="B27" s="122"/>
      <c r="C27" s="122"/>
      <c r="D27" s="122"/>
    </row>
    <row r="28" spans="2:4" ht="12.75">
      <c r="B28" s="122"/>
      <c r="C28" s="122"/>
      <c r="D28" s="122"/>
    </row>
    <row r="29" spans="2:4" ht="12.75">
      <c r="B29" s="122"/>
      <c r="C29" s="122"/>
      <c r="D29" s="122"/>
    </row>
    <row r="30" spans="2:4" ht="12.75">
      <c r="B30" s="122"/>
      <c r="C30" s="122"/>
      <c r="D30" s="122"/>
    </row>
    <row r="31" spans="2:4" ht="12.75">
      <c r="B31" s="122"/>
      <c r="C31" s="122"/>
      <c r="D31" s="122"/>
    </row>
    <row r="32" spans="2:4" ht="12.75">
      <c r="B32" s="4"/>
      <c r="C32" s="122"/>
      <c r="D32" s="122"/>
    </row>
    <row r="33" spans="2:4" ht="12.75">
      <c r="B33" s="4" t="s">
        <v>184</v>
      </c>
      <c r="C33" s="122"/>
      <c r="D33" s="122"/>
    </row>
    <row r="34" spans="2:4" ht="12.75">
      <c r="B34" s="4" t="s">
        <v>185</v>
      </c>
      <c r="C34" s="122"/>
      <c r="D34" s="122"/>
    </row>
    <row r="35" spans="2:4" ht="12.75">
      <c r="B35" s="4" t="s">
        <v>186</v>
      </c>
      <c r="C35" s="122"/>
      <c r="D35" s="122"/>
    </row>
    <row r="36" spans="2:4" ht="12.75">
      <c r="B36" s="4"/>
      <c r="C36" s="122"/>
      <c r="D36" s="122"/>
    </row>
    <row r="37" ht="12.75">
      <c r="B37" s="4" t="s">
        <v>187</v>
      </c>
    </row>
    <row r="38" spans="2:4" ht="12.75">
      <c r="B38" s="4" t="s">
        <v>188</v>
      </c>
      <c r="C38" s="122"/>
      <c r="D38" s="122"/>
    </row>
    <row r="39" spans="2:4" s="124" customFormat="1" ht="12.75">
      <c r="B39" s="137" t="s">
        <v>190</v>
      </c>
      <c r="C39" s="125"/>
      <c r="D39" s="125"/>
    </row>
    <row r="40" spans="2:4" ht="12.75">
      <c r="B40" s="4" t="s">
        <v>232</v>
      </c>
      <c r="C40" s="122"/>
      <c r="D40" s="122"/>
    </row>
    <row r="41" ht="12.75">
      <c r="B41" s="4"/>
    </row>
    <row r="42" ht="12.75">
      <c r="B42" s="4" t="s">
        <v>234</v>
      </c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spans="2:5" s="129" customFormat="1" ht="44.25" customHeight="1">
      <c r="B47" s="270" t="s">
        <v>189</v>
      </c>
      <c r="C47" s="271"/>
      <c r="D47" s="271"/>
      <c r="E47" s="271"/>
    </row>
    <row r="48" spans="2:5" ht="20.25" customHeight="1">
      <c r="B48" s="272" t="s">
        <v>192</v>
      </c>
      <c r="C48" s="273"/>
      <c r="D48" s="273"/>
      <c r="E48" s="273"/>
    </row>
    <row r="49" ht="13.5">
      <c r="B49" s="130"/>
    </row>
    <row r="56" ht="13.5">
      <c r="B56" s="11"/>
    </row>
  </sheetData>
  <sheetProtection/>
  <mergeCells count="2">
    <mergeCell ref="B47:E47"/>
    <mergeCell ref="B48:E48"/>
  </mergeCells>
  <hyperlinks>
    <hyperlink ref="B48" r:id="rId1" display="http://creativecommons.org/licenses/by-nc-nd/3.0/es/legalcode.ca"/>
    <hyperlink ref="B39" r:id="rId2" display="observatoriempresaiocupacio.gencat.cat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8.57421875" style="0" customWidth="1"/>
    <col min="3" max="3" width="13.28125" style="2" customWidth="1"/>
    <col min="4" max="4" width="15.421875" style="2" customWidth="1"/>
    <col min="5" max="5" width="13.28125" style="2" customWidth="1"/>
    <col min="6" max="6" width="18.57421875" style="0" customWidth="1"/>
    <col min="7" max="7" width="13.28125" style="2" customWidth="1"/>
    <col min="8" max="8" width="15.421875" style="2" customWidth="1"/>
    <col min="9" max="9" width="13.28125" style="2" customWidth="1"/>
  </cols>
  <sheetData>
    <row r="1" ht="12.75"/>
    <row r="2" ht="12.75"/>
    <row r="3" ht="12.75"/>
    <row r="5" spans="1:3" ht="12.75">
      <c r="A5" s="153"/>
      <c r="B5" s="4"/>
      <c r="C5" s="5"/>
    </row>
    <row r="6" spans="1:5" ht="13.5">
      <c r="A6" s="43" t="s">
        <v>4</v>
      </c>
      <c r="B6" s="44"/>
      <c r="C6" s="45"/>
      <c r="D6" s="46"/>
      <c r="E6" s="46"/>
    </row>
    <row r="7" spans="1:5" ht="12.75">
      <c r="A7" s="47" t="s">
        <v>5</v>
      </c>
      <c r="B7" s="48"/>
      <c r="C7" s="49"/>
      <c r="D7" s="50"/>
      <c r="E7" s="50"/>
    </row>
    <row r="9" spans="1:5" ht="12.75" customHeight="1">
      <c r="A9" s="10" t="s">
        <v>163</v>
      </c>
      <c r="B9" s="7"/>
      <c r="C9" s="8"/>
      <c r="D9" s="8"/>
      <c r="E9" s="9"/>
    </row>
    <row r="10" spans="1:5" s="11" customFormat="1" ht="26.25" customHeight="1">
      <c r="A10" s="51" t="s">
        <v>10</v>
      </c>
      <c r="B10" s="51"/>
      <c r="C10" s="52" t="s">
        <v>164</v>
      </c>
      <c r="D10" s="52" t="s">
        <v>11</v>
      </c>
      <c r="E10" s="52" t="s">
        <v>12</v>
      </c>
    </row>
    <row r="11" spans="1:5" ht="12.75">
      <c r="A11" s="12">
        <v>201601</v>
      </c>
      <c r="B11" s="60" t="s">
        <v>193</v>
      </c>
      <c r="C11" s="94">
        <v>1443.5</v>
      </c>
      <c r="D11" s="94">
        <v>699.1</v>
      </c>
      <c r="E11" s="94">
        <v>744.4</v>
      </c>
    </row>
    <row r="12" spans="1:5" s="135" customFormat="1" ht="12.75">
      <c r="A12" s="14">
        <v>201602</v>
      </c>
      <c r="B12" s="60" t="s">
        <v>194</v>
      </c>
      <c r="C12" s="94">
        <v>1594.4</v>
      </c>
      <c r="D12" s="94">
        <v>664.4</v>
      </c>
      <c r="E12" s="94">
        <v>930.1</v>
      </c>
    </row>
    <row r="13" spans="1:5" ht="12.75">
      <c r="A13" s="12">
        <v>201603</v>
      </c>
      <c r="B13" s="58" t="s">
        <v>195</v>
      </c>
      <c r="C13" s="94">
        <v>1835.6</v>
      </c>
      <c r="D13" s="94">
        <v>747.6</v>
      </c>
      <c r="E13" s="94">
        <v>1088</v>
      </c>
    </row>
    <row r="14" spans="1:5" ht="12.75">
      <c r="A14" s="14">
        <v>201604</v>
      </c>
      <c r="B14" s="58" t="s">
        <v>196</v>
      </c>
      <c r="C14" s="94">
        <v>2382.7</v>
      </c>
      <c r="D14" s="94">
        <v>903.8</v>
      </c>
      <c r="E14" s="94">
        <v>1478.9</v>
      </c>
    </row>
    <row r="15" spans="1:5" ht="12.75">
      <c r="A15" s="12">
        <v>201605</v>
      </c>
      <c r="B15" s="58" t="s">
        <v>197</v>
      </c>
      <c r="C15" s="94">
        <v>2535.2</v>
      </c>
      <c r="D15" s="94">
        <v>905</v>
      </c>
      <c r="E15" s="94">
        <v>1630.2</v>
      </c>
    </row>
    <row r="16" spans="1:5" ht="12.75">
      <c r="A16" s="14">
        <v>201606</v>
      </c>
      <c r="B16" s="58" t="s">
        <v>198</v>
      </c>
      <c r="C16" s="94">
        <v>2710.8</v>
      </c>
      <c r="D16" s="94">
        <v>920.9</v>
      </c>
      <c r="E16" s="94">
        <v>1789.9</v>
      </c>
    </row>
    <row r="17" spans="1:5" ht="12.75">
      <c r="A17" s="12">
        <v>201607</v>
      </c>
      <c r="B17" s="58" t="s">
        <v>199</v>
      </c>
      <c r="C17" s="94"/>
      <c r="D17" s="94"/>
      <c r="E17" s="94"/>
    </row>
    <row r="18" spans="1:5" ht="12.75">
      <c r="A18" s="14">
        <v>201608</v>
      </c>
      <c r="B18" s="58" t="s">
        <v>200</v>
      </c>
      <c r="C18" s="94"/>
      <c r="D18" s="94"/>
      <c r="E18" s="94"/>
    </row>
    <row r="19" spans="1:5" ht="12.75">
      <c r="A19" s="12">
        <v>201609</v>
      </c>
      <c r="B19" s="58" t="s">
        <v>201</v>
      </c>
      <c r="C19" s="94"/>
      <c r="D19" s="94"/>
      <c r="E19" s="94"/>
    </row>
    <row r="20" spans="1:5" ht="12.75">
      <c r="A20" s="14">
        <v>201610</v>
      </c>
      <c r="B20" s="58" t="s">
        <v>202</v>
      </c>
      <c r="C20" s="94"/>
      <c r="D20" s="94"/>
      <c r="E20" s="94"/>
    </row>
    <row r="21" spans="1:5" ht="12.75">
      <c r="A21" s="12">
        <v>201611</v>
      </c>
      <c r="B21" s="58" t="s">
        <v>203</v>
      </c>
      <c r="C21" s="94"/>
      <c r="D21" s="94"/>
      <c r="E21" s="94"/>
    </row>
    <row r="22" spans="1:5" ht="12.75">
      <c r="A22" s="53">
        <v>201612</v>
      </c>
      <c r="B22" s="59" t="s">
        <v>204</v>
      </c>
      <c r="C22" s="98"/>
      <c r="D22" s="98"/>
      <c r="E22" s="98"/>
    </row>
    <row r="23" spans="1:5" ht="12.75">
      <c r="A23" s="17" t="s">
        <v>205</v>
      </c>
      <c r="B23" s="18" t="s">
        <v>206</v>
      </c>
      <c r="C23" s="99">
        <v>4873.6</v>
      </c>
      <c r="D23" s="99">
        <v>2111.1</v>
      </c>
      <c r="E23" s="99">
        <v>2762.5</v>
      </c>
    </row>
    <row r="24" spans="1:5" ht="12.75">
      <c r="A24" s="23" t="s">
        <v>207</v>
      </c>
      <c r="B24" s="24" t="s">
        <v>220</v>
      </c>
      <c r="C24" s="99"/>
      <c r="D24" s="99"/>
      <c r="E24" s="99"/>
    </row>
    <row r="25" spans="1:5" ht="12.75">
      <c r="A25" s="17" t="s">
        <v>208</v>
      </c>
      <c r="B25" s="24" t="s">
        <v>209</v>
      </c>
      <c r="C25" s="99"/>
      <c r="D25" s="99"/>
      <c r="E25" s="99"/>
    </row>
    <row r="26" spans="1:5" ht="12.75">
      <c r="A26" s="29" t="s">
        <v>210</v>
      </c>
      <c r="B26" s="30" t="s">
        <v>221</v>
      </c>
      <c r="C26" s="117"/>
      <c r="D26" s="117"/>
      <c r="E26" s="117"/>
    </row>
    <row r="27" spans="1:5" ht="12.75" customHeight="1">
      <c r="A27" s="61" t="s">
        <v>211</v>
      </c>
      <c r="B27" s="62" t="s">
        <v>212</v>
      </c>
      <c r="C27" s="112"/>
      <c r="D27" s="112"/>
      <c r="E27" s="112"/>
    </row>
    <row r="28" spans="1:5" ht="12.75">
      <c r="A28" s="54" t="s">
        <v>213</v>
      </c>
      <c r="B28" s="54" t="s">
        <v>214</v>
      </c>
      <c r="C28" s="105">
        <v>12502.2</v>
      </c>
      <c r="D28" s="105">
        <v>4840.8</v>
      </c>
      <c r="E28" s="105">
        <v>7661.4</v>
      </c>
    </row>
    <row r="29" spans="1:5" ht="12.75" customHeight="1">
      <c r="A29" s="162" t="s">
        <v>223</v>
      </c>
      <c r="B29" s="119"/>
      <c r="C29" s="163"/>
      <c r="D29" s="163"/>
      <c r="E29" s="163"/>
    </row>
    <row r="30" spans="1:5" ht="12.75">
      <c r="A30" s="3" t="s">
        <v>236</v>
      </c>
      <c r="B30" s="119"/>
      <c r="C30" s="163"/>
      <c r="D30" s="163"/>
      <c r="E30" s="163"/>
    </row>
    <row r="31" spans="1:5" ht="9.75" customHeight="1">
      <c r="A31" s="274" t="s">
        <v>218</v>
      </c>
      <c r="B31" s="274"/>
      <c r="C31" s="274"/>
      <c r="D31" s="274"/>
      <c r="E31" s="274"/>
    </row>
    <row r="32" spans="1:15" ht="12" customHeight="1">
      <c r="A32" s="274"/>
      <c r="B32" s="274"/>
      <c r="C32" s="274"/>
      <c r="D32" s="274"/>
      <c r="E32" s="274"/>
      <c r="K32" s="142"/>
      <c r="L32" s="142"/>
      <c r="M32" s="142"/>
      <c r="N32" s="142"/>
      <c r="O32" s="142"/>
    </row>
    <row r="33" spans="1:5" ht="12" customHeight="1">
      <c r="A33" s="274"/>
      <c r="B33" s="274"/>
      <c r="C33" s="274"/>
      <c r="D33" s="274"/>
      <c r="E33" s="274"/>
    </row>
    <row r="34" spans="1:5" ht="11.25" customHeight="1">
      <c r="A34" s="141" t="s">
        <v>219</v>
      </c>
      <c r="B34" s="140"/>
      <c r="C34" s="140"/>
      <c r="D34" s="140"/>
      <c r="E34" s="140"/>
    </row>
    <row r="35" spans="2:9" ht="12.75">
      <c r="B35" s="151"/>
      <c r="C35" s="152"/>
      <c r="D35" s="152"/>
      <c r="E35" s="152"/>
      <c r="F35" s="151"/>
      <c r="G35" s="152"/>
      <c r="H35" s="152"/>
      <c r="I35" s="152"/>
    </row>
    <row r="36" spans="1:9" ht="12.75">
      <c r="A36" s="154"/>
      <c r="B36" s="151"/>
      <c r="C36" s="152"/>
      <c r="D36" s="152"/>
      <c r="E36" s="152"/>
      <c r="F36" s="151"/>
      <c r="G36" s="152"/>
      <c r="H36" s="152"/>
      <c r="I36" s="152"/>
    </row>
    <row r="37" spans="1:9" ht="12.75">
      <c r="A37" s="153"/>
      <c r="B37" s="4"/>
      <c r="C37" s="5"/>
      <c r="F37" s="155"/>
      <c r="G37" s="156"/>
      <c r="H37" s="156"/>
      <c r="I37" s="156"/>
    </row>
    <row r="38" spans="1:5" ht="13.5">
      <c r="A38" s="43" t="s">
        <v>4</v>
      </c>
      <c r="B38" s="44"/>
      <c r="C38" s="45"/>
      <c r="D38" s="46"/>
      <c r="E38" s="46"/>
    </row>
    <row r="39" spans="1:9" ht="13.5">
      <c r="A39" s="47" t="s">
        <v>5</v>
      </c>
      <c r="B39" s="48"/>
      <c r="C39" s="49"/>
      <c r="D39" s="50"/>
      <c r="E39" s="50"/>
      <c r="F39" s="160"/>
      <c r="G39" s="161"/>
      <c r="H39" s="107"/>
      <c r="I39" s="107"/>
    </row>
    <row r="40" spans="1:9" ht="13.5">
      <c r="A40" s="77"/>
      <c r="B40" s="78"/>
      <c r="C40" s="46"/>
      <c r="D40" s="46"/>
      <c r="E40" s="46"/>
      <c r="F40" s="160"/>
      <c r="G40" s="161"/>
      <c r="H40" s="107"/>
      <c r="I40" s="107"/>
    </row>
    <row r="41" spans="1:9" ht="13.5">
      <c r="A41" s="158" t="s">
        <v>233</v>
      </c>
      <c r="B41" s="80"/>
      <c r="C41" s="81"/>
      <c r="D41" s="81"/>
      <c r="E41" s="81"/>
      <c r="F41" s="160"/>
      <c r="G41" s="161"/>
      <c r="H41" s="107"/>
      <c r="I41" s="107"/>
    </row>
    <row r="42" spans="1:9" ht="26.25" customHeight="1">
      <c r="A42" s="51" t="s">
        <v>10</v>
      </c>
      <c r="B42" s="51"/>
      <c r="C42" s="52" t="s">
        <v>164</v>
      </c>
      <c r="D42" s="52" t="s">
        <v>11</v>
      </c>
      <c r="E42" s="52" t="s">
        <v>12</v>
      </c>
      <c r="F42" s="160"/>
      <c r="G42" s="161"/>
      <c r="H42" s="107"/>
      <c r="I42" s="107"/>
    </row>
    <row r="43" spans="1:9" ht="13.5">
      <c r="A43" s="12">
        <v>201601</v>
      </c>
      <c r="B43" s="60" t="s">
        <v>193</v>
      </c>
      <c r="C43" s="13">
        <v>0.115</v>
      </c>
      <c r="D43" s="13">
        <v>0.144</v>
      </c>
      <c r="E43" s="13">
        <v>0.097</v>
      </c>
      <c r="F43" s="160"/>
      <c r="G43" s="161"/>
      <c r="H43" s="107"/>
      <c r="I43" s="107"/>
    </row>
    <row r="44" spans="1:9" ht="12.75" customHeight="1">
      <c r="A44" s="14">
        <v>201602</v>
      </c>
      <c r="B44" s="60" t="s">
        <v>194</v>
      </c>
      <c r="C44" s="13">
        <v>0.128</v>
      </c>
      <c r="D44" s="13">
        <v>0.137</v>
      </c>
      <c r="E44" s="13">
        <v>0.121</v>
      </c>
      <c r="F44" s="160"/>
      <c r="G44" s="161"/>
      <c r="H44" s="107"/>
      <c r="I44" s="107"/>
    </row>
    <row r="45" spans="1:5" ht="12.75">
      <c r="A45" s="12">
        <v>201603</v>
      </c>
      <c r="B45" s="58" t="s">
        <v>195</v>
      </c>
      <c r="C45" s="13">
        <v>0.147</v>
      </c>
      <c r="D45" s="13">
        <v>0.154</v>
      </c>
      <c r="E45" s="13">
        <v>0.142</v>
      </c>
    </row>
    <row r="46" spans="1:5" ht="12.75">
      <c r="A46" s="14">
        <v>201604</v>
      </c>
      <c r="B46" s="58" t="s">
        <v>196</v>
      </c>
      <c r="C46" s="13">
        <v>0.191</v>
      </c>
      <c r="D46" s="13">
        <v>0.187</v>
      </c>
      <c r="E46" s="13">
        <v>0.193</v>
      </c>
    </row>
    <row r="47" spans="1:5" ht="12.75">
      <c r="A47" s="12">
        <v>201605</v>
      </c>
      <c r="B47" s="58" t="s">
        <v>197</v>
      </c>
      <c r="C47" s="13">
        <v>0.203</v>
      </c>
      <c r="D47" s="13">
        <v>0.187</v>
      </c>
      <c r="E47" s="13">
        <v>0.213</v>
      </c>
    </row>
    <row r="48" spans="1:5" ht="12.75">
      <c r="A48" s="14">
        <v>201606</v>
      </c>
      <c r="B48" s="58" t="s">
        <v>198</v>
      </c>
      <c r="C48" s="13">
        <v>0.217</v>
      </c>
      <c r="D48" s="13">
        <v>0.19</v>
      </c>
      <c r="E48" s="13">
        <v>0.234</v>
      </c>
    </row>
    <row r="49" spans="1:5" ht="12.75">
      <c r="A49" s="12">
        <v>201607</v>
      </c>
      <c r="B49" s="58" t="s">
        <v>199</v>
      </c>
      <c r="C49" s="13"/>
      <c r="D49" s="13"/>
      <c r="E49" s="13"/>
    </row>
    <row r="50" spans="1:5" ht="12.75">
      <c r="A50" s="14">
        <v>201608</v>
      </c>
      <c r="B50" s="58" t="s">
        <v>200</v>
      </c>
      <c r="C50" s="13"/>
      <c r="D50" s="13"/>
      <c r="E50" s="13"/>
    </row>
    <row r="51" spans="1:5" ht="12.75">
      <c r="A51" s="12">
        <v>201609</v>
      </c>
      <c r="B51" s="58" t="s">
        <v>201</v>
      </c>
      <c r="C51" s="13"/>
      <c r="D51" s="13"/>
      <c r="E51" s="13"/>
    </row>
    <row r="52" spans="1:5" ht="12.75">
      <c r="A52" s="14">
        <v>201610</v>
      </c>
      <c r="B52" s="58" t="s">
        <v>202</v>
      </c>
      <c r="C52" s="13"/>
      <c r="D52" s="13"/>
      <c r="E52" s="13"/>
    </row>
    <row r="53" spans="1:5" ht="12.75">
      <c r="A53" s="12">
        <v>201611</v>
      </c>
      <c r="B53" s="58" t="s">
        <v>203</v>
      </c>
      <c r="C53" s="13"/>
      <c r="D53" s="13"/>
      <c r="E53" s="13"/>
    </row>
    <row r="54" spans="1:5" ht="12.75">
      <c r="A54" s="53">
        <v>201612</v>
      </c>
      <c r="B54" s="59" t="s">
        <v>204</v>
      </c>
      <c r="C54" s="64"/>
      <c r="D54" s="64"/>
      <c r="E54" s="64"/>
    </row>
    <row r="55" spans="1:5" ht="12.75">
      <c r="A55" s="17" t="s">
        <v>205</v>
      </c>
      <c r="B55" s="18" t="s">
        <v>206</v>
      </c>
      <c r="C55" s="13">
        <v>0.39</v>
      </c>
      <c r="D55" s="13">
        <v>0.436</v>
      </c>
      <c r="E55" s="13">
        <v>0.361</v>
      </c>
    </row>
    <row r="56" spans="1:5" ht="12.75">
      <c r="A56" s="23" t="s">
        <v>207</v>
      </c>
      <c r="B56" s="24" t="s">
        <v>220</v>
      </c>
      <c r="C56" s="132"/>
      <c r="D56" s="132"/>
      <c r="E56" s="132"/>
    </row>
    <row r="57" spans="1:5" ht="12.75">
      <c r="A57" s="17" t="s">
        <v>208</v>
      </c>
      <c r="B57" s="24" t="s">
        <v>209</v>
      </c>
      <c r="C57" s="132"/>
      <c r="D57" s="132"/>
      <c r="E57" s="132"/>
    </row>
    <row r="58" spans="1:5" ht="12.75">
      <c r="A58" s="29" t="s">
        <v>210</v>
      </c>
      <c r="B58" s="30" t="s">
        <v>221</v>
      </c>
      <c r="C58" s="133"/>
      <c r="D58" s="133"/>
      <c r="E58" s="133"/>
    </row>
    <row r="59" spans="1:5" ht="12.75">
      <c r="A59" s="61" t="s">
        <v>211</v>
      </c>
      <c r="B59" s="62" t="s">
        <v>212</v>
      </c>
      <c r="C59" s="134"/>
      <c r="D59" s="134"/>
      <c r="E59" s="134"/>
    </row>
    <row r="60" spans="1:5" ht="12.75">
      <c r="A60" s="54" t="s">
        <v>213</v>
      </c>
      <c r="B60" s="166" t="s">
        <v>214</v>
      </c>
      <c r="C60" s="167">
        <v>1</v>
      </c>
      <c r="D60" s="167">
        <v>1</v>
      </c>
      <c r="E60" s="167">
        <v>1</v>
      </c>
    </row>
    <row r="61" spans="1:5" ht="12.75">
      <c r="A61" s="162" t="s">
        <v>223</v>
      </c>
      <c r="B61" s="119"/>
      <c r="C61" s="163"/>
      <c r="D61" s="163"/>
      <c r="E61" s="163"/>
    </row>
    <row r="62" spans="1:5" ht="12.75">
      <c r="A62" s="3" t="s">
        <v>236</v>
      </c>
      <c r="B62" s="119"/>
      <c r="C62" s="163"/>
      <c r="D62" s="163"/>
      <c r="E62" s="163"/>
    </row>
    <row r="63" spans="1:5" ht="12.75" customHeight="1">
      <c r="A63" s="274" t="s">
        <v>218</v>
      </c>
      <c r="B63" s="274"/>
      <c r="C63" s="274"/>
      <c r="D63" s="274"/>
      <c r="E63" s="274"/>
    </row>
    <row r="64" spans="1:5" ht="12.75">
      <c r="A64" s="274"/>
      <c r="B64" s="274"/>
      <c r="C64" s="274"/>
      <c r="D64" s="274"/>
      <c r="E64" s="274"/>
    </row>
    <row r="65" spans="1:5" ht="12.75">
      <c r="A65" s="274"/>
      <c r="B65" s="274"/>
      <c r="C65" s="274"/>
      <c r="D65" s="274"/>
      <c r="E65" s="274"/>
    </row>
    <row r="66" spans="1:5" ht="12.75">
      <c r="A66" s="141" t="s">
        <v>219</v>
      </c>
      <c r="B66" s="164"/>
      <c r="C66" s="164"/>
      <c r="D66" s="164"/>
      <c r="E66" s="164"/>
    </row>
    <row r="67" spans="1:5" ht="12.75">
      <c r="A67" s="164"/>
      <c r="B67" s="164"/>
      <c r="C67" s="164"/>
      <c r="D67" s="164"/>
      <c r="E67" s="164"/>
    </row>
    <row r="68" spans="2:5" ht="12.75">
      <c r="B68" s="151"/>
      <c r="C68" s="152"/>
      <c r="D68" s="152"/>
      <c r="E68" s="152"/>
    </row>
  </sheetData>
  <sheetProtection selectLockedCells="1" selectUnlockedCells="1"/>
  <mergeCells count="2">
    <mergeCell ref="A63:E65"/>
    <mergeCell ref="A31:E33"/>
  </mergeCells>
  <conditionalFormatting sqref="C23:E27">
    <cfRule type="expression" priority="1" dxfId="0" stopIfTrue="1">
      <formula>IF(OR(C11="",C12="",C13=""),1,0)</formula>
    </cfRule>
  </conditionalFormatting>
  <printOptions/>
  <pageMargins left="0.5905511811023623" right="0.2362204724409449" top="0.7480314960629921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8.57421875" style="0" customWidth="1"/>
    <col min="3" max="3" width="10.57421875" style="2" customWidth="1"/>
    <col min="4" max="9" width="9.00390625" style="2" customWidth="1"/>
    <col min="10" max="10" width="9.7109375" style="2" customWidth="1"/>
    <col min="11" max="11" width="9.00390625" style="2" customWidth="1"/>
    <col min="12" max="12" width="7.8515625" style="2" customWidth="1"/>
    <col min="13" max="13" width="8.28125" style="2" customWidth="1"/>
    <col min="14" max="14" width="10.421875" style="2" customWidth="1"/>
    <col min="15" max="17" width="9.00390625" style="2" customWidth="1"/>
    <col min="18" max="18" width="10.8515625" style="2" customWidth="1"/>
    <col min="19" max="21" width="9.00390625" style="2" customWidth="1"/>
    <col min="22" max="22" width="13.140625" style="2" customWidth="1"/>
    <col min="23" max="23" width="19.7109375" style="0" customWidth="1"/>
    <col min="24" max="24" width="11.8515625" style="2" customWidth="1"/>
    <col min="25" max="30" width="9.140625" style="2" customWidth="1"/>
    <col min="31" max="31" width="10.00390625" style="2" customWidth="1"/>
    <col min="32" max="33" width="9.140625" style="2" customWidth="1"/>
    <col min="34" max="34" width="9.140625" style="0" customWidth="1"/>
    <col min="35" max="35" width="11.421875" style="0" customWidth="1"/>
    <col min="36" max="38" width="9.140625" style="0" customWidth="1"/>
    <col min="39" max="39" width="12.7109375" style="0" customWidth="1"/>
    <col min="40" max="40" width="8.7109375" style="0" customWidth="1"/>
    <col min="43" max="43" width="11.57421875" style="0" customWidth="1"/>
  </cols>
  <sheetData>
    <row r="1" ht="12.75"/>
    <row r="2" ht="12.75"/>
    <row r="3" ht="12.75"/>
    <row r="5" spans="1:3" ht="12.75">
      <c r="A5" s="153"/>
      <c r="B5" s="4"/>
      <c r="C5" s="5"/>
    </row>
    <row r="6" spans="1:22" ht="13.5">
      <c r="A6" s="43" t="s">
        <v>124</v>
      </c>
      <c r="B6" s="4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ht="12.75">
      <c r="A7" s="75" t="s">
        <v>244</v>
      </c>
      <c r="B7" s="48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ht="12.75">
      <c r="A8" s="77"/>
      <c r="B8" s="78"/>
      <c r="C8" s="46"/>
      <c r="D8" s="46"/>
      <c r="E8" s="46"/>
      <c r="F8" s="46"/>
      <c r="G8" s="46"/>
      <c r="H8" s="46"/>
      <c r="I8" s="46"/>
      <c r="J8" s="4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12.75" customHeight="1">
      <c r="A9" s="79" t="s">
        <v>6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9"/>
      <c r="O9" s="9"/>
      <c r="P9" s="9"/>
      <c r="Q9" s="9"/>
      <c r="R9" s="9"/>
      <c r="S9" s="9"/>
      <c r="T9" s="9"/>
      <c r="U9" s="9"/>
      <c r="V9" s="9"/>
    </row>
    <row r="10" spans="1:22" s="11" customFormat="1" ht="31.5" customHeight="1">
      <c r="A10" s="51" t="s">
        <v>10</v>
      </c>
      <c r="B10" s="51"/>
      <c r="C10" s="52" t="s">
        <v>133</v>
      </c>
      <c r="D10" s="52" t="s">
        <v>135</v>
      </c>
      <c r="E10" s="52" t="s">
        <v>130</v>
      </c>
      <c r="F10" s="52" t="s">
        <v>215</v>
      </c>
      <c r="G10" s="52" t="s">
        <v>132</v>
      </c>
      <c r="H10" s="52" t="s">
        <v>134</v>
      </c>
      <c r="I10" s="52" t="s">
        <v>191</v>
      </c>
      <c r="J10" s="52" t="s">
        <v>216</v>
      </c>
      <c r="K10" s="52" t="s">
        <v>131</v>
      </c>
      <c r="L10" s="52" t="s">
        <v>178</v>
      </c>
      <c r="M10" s="52" t="s">
        <v>217</v>
      </c>
      <c r="N10" s="52" t="s">
        <v>171</v>
      </c>
      <c r="O10" s="52" t="s">
        <v>237</v>
      </c>
      <c r="P10" s="52" t="s">
        <v>238</v>
      </c>
      <c r="Q10" s="52" t="s">
        <v>136</v>
      </c>
      <c r="R10" s="52" t="s">
        <v>239</v>
      </c>
      <c r="S10" s="52" t="s">
        <v>240</v>
      </c>
      <c r="T10" s="52" t="s">
        <v>241</v>
      </c>
      <c r="U10" s="52" t="s">
        <v>242</v>
      </c>
      <c r="V10" s="136" t="s">
        <v>177</v>
      </c>
    </row>
    <row r="11" spans="1:22" ht="12.75">
      <c r="A11" s="12">
        <v>201601</v>
      </c>
      <c r="B11" s="60" t="s">
        <v>193</v>
      </c>
      <c r="C11" s="93">
        <v>52.6</v>
      </c>
      <c r="D11" s="94">
        <v>14</v>
      </c>
      <c r="E11" s="94">
        <v>184.9</v>
      </c>
      <c r="F11" s="94">
        <v>11.3</v>
      </c>
      <c r="G11" s="94">
        <v>64.3</v>
      </c>
      <c r="H11" s="94">
        <v>25</v>
      </c>
      <c r="I11" s="94">
        <v>21.9</v>
      </c>
      <c r="J11" s="94">
        <v>12.2</v>
      </c>
      <c r="K11" s="94">
        <v>58.7</v>
      </c>
      <c r="L11" s="94">
        <v>24.1</v>
      </c>
      <c r="M11" s="94">
        <v>22.5</v>
      </c>
      <c r="N11" s="94">
        <v>88.7</v>
      </c>
      <c r="O11" s="94">
        <v>16</v>
      </c>
      <c r="P11" s="94" t="s">
        <v>248</v>
      </c>
      <c r="Q11" s="94">
        <v>17</v>
      </c>
      <c r="R11" s="94" t="s">
        <v>231</v>
      </c>
      <c r="S11" s="94">
        <v>15.7</v>
      </c>
      <c r="T11" s="94">
        <v>11.5</v>
      </c>
      <c r="U11" s="94">
        <v>74.1</v>
      </c>
      <c r="V11" s="94">
        <v>744.4</v>
      </c>
    </row>
    <row r="12" spans="1:22" s="135" customFormat="1" ht="12.75">
      <c r="A12" s="14">
        <v>201602</v>
      </c>
      <c r="B12" s="60" t="s">
        <v>194</v>
      </c>
      <c r="C12" s="95">
        <v>70.4</v>
      </c>
      <c r="D12" s="96">
        <v>22.9</v>
      </c>
      <c r="E12" s="96">
        <v>243.4</v>
      </c>
      <c r="F12" s="96">
        <v>3.3</v>
      </c>
      <c r="G12" s="96">
        <v>76.5</v>
      </c>
      <c r="H12" s="96">
        <v>31.3</v>
      </c>
      <c r="I12" s="96">
        <v>39.5</v>
      </c>
      <c r="J12" s="96">
        <v>15.1</v>
      </c>
      <c r="K12" s="96">
        <v>88.1</v>
      </c>
      <c r="L12" s="96">
        <v>15.8</v>
      </c>
      <c r="M12" s="96">
        <v>30.4</v>
      </c>
      <c r="N12" s="96">
        <v>82.9</v>
      </c>
      <c r="O12" s="96">
        <v>15</v>
      </c>
      <c r="P12" s="96">
        <v>4.8</v>
      </c>
      <c r="Q12" s="96">
        <v>31.8</v>
      </c>
      <c r="R12" s="96">
        <v>31.6</v>
      </c>
      <c r="S12" s="96">
        <v>15.1</v>
      </c>
      <c r="T12" s="96">
        <v>16</v>
      </c>
      <c r="U12" s="96">
        <v>96.1</v>
      </c>
      <c r="V12" s="96">
        <v>930.1</v>
      </c>
    </row>
    <row r="13" spans="1:22" ht="12.75">
      <c r="A13" s="12">
        <v>201603</v>
      </c>
      <c r="B13" s="58" t="s">
        <v>195</v>
      </c>
      <c r="C13" s="95">
        <v>106.3</v>
      </c>
      <c r="D13" s="96">
        <v>17.6</v>
      </c>
      <c r="E13" s="96">
        <v>227.7</v>
      </c>
      <c r="F13" s="96">
        <v>12.9</v>
      </c>
      <c r="G13" s="96">
        <v>88.9</v>
      </c>
      <c r="H13" s="96">
        <v>41</v>
      </c>
      <c r="I13" s="96">
        <v>61.5</v>
      </c>
      <c r="J13" s="96">
        <v>19.7</v>
      </c>
      <c r="K13" s="96">
        <v>113.7</v>
      </c>
      <c r="L13" s="96">
        <v>18.8</v>
      </c>
      <c r="M13" s="96">
        <v>30.9</v>
      </c>
      <c r="N13" s="96">
        <v>152.8</v>
      </c>
      <c r="O13" s="96">
        <v>8.7</v>
      </c>
      <c r="P13" s="96">
        <v>8.8</v>
      </c>
      <c r="Q13" s="96">
        <v>57</v>
      </c>
      <c r="R13" s="96">
        <v>24.5</v>
      </c>
      <c r="S13" s="96">
        <v>10.2</v>
      </c>
      <c r="T13" s="96">
        <v>6.6</v>
      </c>
      <c r="U13" s="96">
        <v>80.3</v>
      </c>
      <c r="V13" s="96">
        <v>1088</v>
      </c>
    </row>
    <row r="14" spans="1:22" ht="12.75">
      <c r="A14" s="14">
        <v>201604</v>
      </c>
      <c r="B14" s="58" t="s">
        <v>196</v>
      </c>
      <c r="C14" s="95">
        <v>143.1</v>
      </c>
      <c r="D14" s="96">
        <v>29</v>
      </c>
      <c r="E14" s="96">
        <v>470.7</v>
      </c>
      <c r="F14" s="96">
        <v>25.6</v>
      </c>
      <c r="G14" s="96">
        <v>109.1</v>
      </c>
      <c r="H14" s="96">
        <v>74.2</v>
      </c>
      <c r="I14" s="96">
        <v>65.3</v>
      </c>
      <c r="J14" s="96">
        <v>16.4</v>
      </c>
      <c r="K14" s="96">
        <v>158.9</v>
      </c>
      <c r="L14" s="96">
        <v>28.9</v>
      </c>
      <c r="M14" s="96">
        <v>22.7</v>
      </c>
      <c r="N14" s="96">
        <v>112.3</v>
      </c>
      <c r="O14" s="96">
        <v>15.8</v>
      </c>
      <c r="P14" s="96">
        <v>8.4</v>
      </c>
      <c r="Q14" s="96">
        <v>47.8</v>
      </c>
      <c r="R14" s="96">
        <v>37.8</v>
      </c>
      <c r="S14" s="96">
        <v>13.7</v>
      </c>
      <c r="T14" s="96">
        <v>11.1</v>
      </c>
      <c r="U14" s="96">
        <v>88.2</v>
      </c>
      <c r="V14" s="96">
        <v>1478.9</v>
      </c>
    </row>
    <row r="15" spans="1:22" ht="12.75">
      <c r="A15" s="12">
        <v>201605</v>
      </c>
      <c r="B15" s="58" t="s">
        <v>197</v>
      </c>
      <c r="C15" s="95">
        <v>145.2</v>
      </c>
      <c r="D15" s="96">
        <v>38.3</v>
      </c>
      <c r="E15" s="96">
        <v>452.7</v>
      </c>
      <c r="F15" s="96">
        <v>34.2</v>
      </c>
      <c r="G15" s="96">
        <v>66.1</v>
      </c>
      <c r="H15" s="96">
        <v>67.1</v>
      </c>
      <c r="I15" s="96">
        <v>68</v>
      </c>
      <c r="J15" s="96">
        <v>28.9</v>
      </c>
      <c r="K15" s="96">
        <v>200.7</v>
      </c>
      <c r="L15" s="96">
        <v>51.2</v>
      </c>
      <c r="M15" s="96">
        <v>35.1</v>
      </c>
      <c r="N15" s="96">
        <v>131.6</v>
      </c>
      <c r="O15" s="96">
        <v>14.3</v>
      </c>
      <c r="P15" s="96">
        <v>16.7</v>
      </c>
      <c r="Q15" s="96">
        <v>78.8</v>
      </c>
      <c r="R15" s="96">
        <v>39.3</v>
      </c>
      <c r="S15" s="96">
        <v>24.5</v>
      </c>
      <c r="T15" s="96">
        <v>10.9</v>
      </c>
      <c r="U15" s="96">
        <v>126.5</v>
      </c>
      <c r="V15" s="96">
        <v>1630.2</v>
      </c>
    </row>
    <row r="16" spans="1:22" ht="12.75">
      <c r="A16" s="14">
        <v>201606</v>
      </c>
      <c r="B16" s="58" t="s">
        <v>198</v>
      </c>
      <c r="C16" s="95">
        <v>142</v>
      </c>
      <c r="D16" s="96">
        <v>29.1</v>
      </c>
      <c r="E16" s="96">
        <v>354.3</v>
      </c>
      <c r="F16" s="96">
        <v>46.5</v>
      </c>
      <c r="G16" s="96">
        <v>136.7</v>
      </c>
      <c r="H16" s="96">
        <v>49.3</v>
      </c>
      <c r="I16" s="96">
        <v>79.1</v>
      </c>
      <c r="J16" s="96">
        <v>23.6</v>
      </c>
      <c r="K16" s="96">
        <v>275</v>
      </c>
      <c r="L16" s="96">
        <v>91.1</v>
      </c>
      <c r="M16" s="96">
        <v>28.4</v>
      </c>
      <c r="N16" s="96">
        <v>157.2</v>
      </c>
      <c r="O16" s="96">
        <v>11.7</v>
      </c>
      <c r="P16" s="96">
        <v>16.3</v>
      </c>
      <c r="Q16" s="96">
        <v>132.7</v>
      </c>
      <c r="R16" s="96">
        <v>46.7</v>
      </c>
      <c r="S16" s="96">
        <v>26.7</v>
      </c>
      <c r="T16" s="96">
        <v>16.4</v>
      </c>
      <c r="U16" s="96">
        <v>127.3</v>
      </c>
      <c r="V16" s="96">
        <v>1789.9</v>
      </c>
    </row>
    <row r="17" spans="1:22" ht="12.75">
      <c r="A17" s="12">
        <v>201607</v>
      </c>
      <c r="B17" s="58" t="s">
        <v>199</v>
      </c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12.75">
      <c r="A18" s="14">
        <v>201608</v>
      </c>
      <c r="B18" s="58" t="s">
        <v>200</v>
      </c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2" ht="12.75">
      <c r="A19" s="12">
        <v>201609</v>
      </c>
      <c r="B19" s="58" t="s">
        <v>201</v>
      </c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1:22" ht="12.75">
      <c r="A20" s="14">
        <v>201610</v>
      </c>
      <c r="B20" s="58" t="s">
        <v>202</v>
      </c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</row>
    <row r="21" spans="1:22" ht="12.75">
      <c r="A21" s="12">
        <v>201611</v>
      </c>
      <c r="B21" s="58" t="s">
        <v>203</v>
      </c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ht="12.75">
      <c r="A22" s="53">
        <v>201612</v>
      </c>
      <c r="B22" s="59" t="s">
        <v>204</v>
      </c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ht="12.75">
      <c r="A23" s="17" t="s">
        <v>205</v>
      </c>
      <c r="B23" s="18" t="s">
        <v>206</v>
      </c>
      <c r="C23" s="99">
        <v>229.3</v>
      </c>
      <c r="D23" s="100">
        <v>54.5</v>
      </c>
      <c r="E23" s="100">
        <v>656</v>
      </c>
      <c r="F23" s="100">
        <v>27.6</v>
      </c>
      <c r="G23" s="100">
        <v>229.8</v>
      </c>
      <c r="H23" s="100">
        <v>97.3</v>
      </c>
      <c r="I23" s="100">
        <v>122.9</v>
      </c>
      <c r="J23" s="100">
        <v>47</v>
      </c>
      <c r="K23" s="100">
        <v>260.5</v>
      </c>
      <c r="L23" s="100">
        <v>58.7</v>
      </c>
      <c r="M23" s="100">
        <v>83.7</v>
      </c>
      <c r="N23" s="100">
        <v>324.4</v>
      </c>
      <c r="O23" s="100">
        <v>39.7</v>
      </c>
      <c r="P23" s="100" t="s">
        <v>231</v>
      </c>
      <c r="Q23" s="100">
        <v>105.8</v>
      </c>
      <c r="R23" s="100" t="s">
        <v>231</v>
      </c>
      <c r="S23" s="100">
        <v>41</v>
      </c>
      <c r="T23" s="100">
        <v>34.1</v>
      </c>
      <c r="U23" s="100">
        <v>250.5</v>
      </c>
      <c r="V23" s="100">
        <v>2762.5</v>
      </c>
    </row>
    <row r="24" spans="1:22" ht="12.75">
      <c r="A24" s="23" t="s">
        <v>207</v>
      </c>
      <c r="B24" s="24" t="s">
        <v>220</v>
      </c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12.75">
      <c r="A25" s="17" t="s">
        <v>208</v>
      </c>
      <c r="B25" s="24" t="s">
        <v>209</v>
      </c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12.75">
      <c r="A26" s="29" t="s">
        <v>210</v>
      </c>
      <c r="B26" s="30" t="s">
        <v>221</v>
      </c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ht="13.5" customHeight="1">
      <c r="A27" s="61" t="s">
        <v>211</v>
      </c>
      <c r="B27" s="62" t="s">
        <v>212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</row>
    <row r="28" spans="1:22" ht="12.75">
      <c r="A28" s="54" t="s">
        <v>213</v>
      </c>
      <c r="B28" s="54" t="s">
        <v>214</v>
      </c>
      <c r="C28" s="108">
        <v>659.6</v>
      </c>
      <c r="D28" s="108">
        <v>150.9</v>
      </c>
      <c r="E28" s="108">
        <v>1933.7</v>
      </c>
      <c r="F28" s="108">
        <v>133.9</v>
      </c>
      <c r="G28" s="108">
        <v>541.6</v>
      </c>
      <c r="H28" s="108">
        <v>288</v>
      </c>
      <c r="I28" s="108">
        <v>335.3</v>
      </c>
      <c r="J28" s="108">
        <v>116</v>
      </c>
      <c r="K28" s="108">
        <v>895.1</v>
      </c>
      <c r="L28" s="108">
        <v>229.9</v>
      </c>
      <c r="M28" s="108">
        <v>169.8</v>
      </c>
      <c r="N28" s="108">
        <v>725.5</v>
      </c>
      <c r="O28" s="108">
        <v>81.5</v>
      </c>
      <c r="P28" s="108" t="s">
        <v>231</v>
      </c>
      <c r="Q28" s="108">
        <v>365</v>
      </c>
      <c r="R28" s="108" t="s">
        <v>231</v>
      </c>
      <c r="S28" s="108">
        <v>105.8</v>
      </c>
      <c r="T28" s="108">
        <v>72.6</v>
      </c>
      <c r="U28" s="108">
        <v>592.5</v>
      </c>
      <c r="V28" s="108">
        <v>7661.4</v>
      </c>
    </row>
    <row r="29" spans="1:22" s="157" customFormat="1" ht="12.75">
      <c r="A29" s="3" t="s">
        <v>224</v>
      </c>
      <c r="B29" s="119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</row>
    <row r="30" spans="1:22" s="157" customFormat="1" ht="12.75">
      <c r="A30" s="162" t="s">
        <v>223</v>
      </c>
      <c r="B30" s="119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</row>
    <row r="31" spans="1:22" s="151" customFormat="1" ht="15" customHeight="1">
      <c r="A31" s="3" t="s">
        <v>243</v>
      </c>
      <c r="B31" s="119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</row>
    <row r="32" spans="1:22" s="151" customFormat="1" ht="12.75" customHeight="1">
      <c r="A32" s="274" t="s">
        <v>218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</row>
    <row r="33" spans="1:22" s="151" customFormat="1" ht="12.75" customHeight="1">
      <c r="A33" s="3" t="s">
        <v>219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6" spans="1:22" ht="12.75">
      <c r="A36" s="153"/>
      <c r="B36" s="4"/>
      <c r="C36" s="5"/>
      <c r="M36"/>
      <c r="N36"/>
      <c r="O36"/>
      <c r="P36"/>
      <c r="Q36"/>
      <c r="R36"/>
      <c r="S36"/>
      <c r="T36"/>
      <c r="U36"/>
      <c r="V36"/>
    </row>
    <row r="37" spans="1:22" ht="13.5">
      <c r="A37" s="43" t="s">
        <v>124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78"/>
      <c r="O37" s="78"/>
      <c r="P37" s="78"/>
      <c r="Q37" s="78"/>
      <c r="R37" s="78"/>
      <c r="S37" s="78"/>
      <c r="T37" s="78"/>
      <c r="U37" s="78"/>
      <c r="V37" s="78"/>
    </row>
    <row r="38" spans="1:22" ht="12.75">
      <c r="A38" s="75" t="s">
        <v>244</v>
      </c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106"/>
      <c r="O38" s="106"/>
      <c r="P38" s="106"/>
      <c r="Q38" s="106"/>
      <c r="R38" s="106"/>
      <c r="S38" s="106"/>
      <c r="T38" s="106"/>
      <c r="U38" s="106"/>
      <c r="V38" s="106"/>
    </row>
    <row r="39" spans="1:22" ht="12.75">
      <c r="A39" s="77"/>
      <c r="B39" s="78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76"/>
      <c r="N39"/>
      <c r="O39"/>
      <c r="P39"/>
      <c r="Q39"/>
      <c r="R39"/>
      <c r="S39"/>
      <c r="T39"/>
      <c r="U39"/>
      <c r="V39"/>
    </row>
    <row r="40" spans="1:22" ht="12.75">
      <c r="A40" s="158" t="s">
        <v>233</v>
      </c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/>
      <c r="O40"/>
      <c r="P40"/>
      <c r="Q40"/>
      <c r="R40"/>
      <c r="S40"/>
      <c r="T40"/>
      <c r="U40"/>
      <c r="V40"/>
    </row>
    <row r="41" spans="1:22" ht="31.5" customHeight="1">
      <c r="A41" s="51" t="s">
        <v>10</v>
      </c>
      <c r="B41" s="51"/>
      <c r="C41" s="52" t="s">
        <v>133</v>
      </c>
      <c r="D41" s="52" t="s">
        <v>135</v>
      </c>
      <c r="E41" s="52" t="s">
        <v>130</v>
      </c>
      <c r="F41" s="52" t="s">
        <v>215</v>
      </c>
      <c r="G41" s="52" t="s">
        <v>132</v>
      </c>
      <c r="H41" s="52" t="s">
        <v>134</v>
      </c>
      <c r="I41" s="52" t="s">
        <v>191</v>
      </c>
      <c r="J41" s="52" t="s">
        <v>216</v>
      </c>
      <c r="K41" s="52" t="s">
        <v>131</v>
      </c>
      <c r="L41" s="52" t="s">
        <v>178</v>
      </c>
      <c r="M41" s="52" t="s">
        <v>217</v>
      </c>
      <c r="N41" s="52" t="s">
        <v>171</v>
      </c>
      <c r="O41" s="52" t="s">
        <v>237</v>
      </c>
      <c r="P41" s="52" t="s">
        <v>238</v>
      </c>
      <c r="Q41" s="52" t="s">
        <v>136</v>
      </c>
      <c r="R41" s="52" t="s">
        <v>239</v>
      </c>
      <c r="S41" s="52" t="s">
        <v>240</v>
      </c>
      <c r="T41" s="52" t="s">
        <v>241</v>
      </c>
      <c r="U41" s="52" t="s">
        <v>242</v>
      </c>
      <c r="V41" s="52" t="s">
        <v>177</v>
      </c>
    </row>
    <row r="42" spans="1:22" ht="12.75">
      <c r="A42" s="12">
        <v>201601</v>
      </c>
      <c r="B42" s="60" t="s">
        <v>193</v>
      </c>
      <c r="C42" s="13">
        <v>0.08</v>
      </c>
      <c r="D42" s="13">
        <v>0.093</v>
      </c>
      <c r="E42" s="13">
        <v>0.096</v>
      </c>
      <c r="F42" s="13">
        <v>0.085</v>
      </c>
      <c r="G42" s="13">
        <v>0.119</v>
      </c>
      <c r="H42" s="13">
        <v>0.087</v>
      </c>
      <c r="I42" s="13">
        <v>0.065</v>
      </c>
      <c r="J42" s="13">
        <v>0.105</v>
      </c>
      <c r="K42" s="13">
        <v>0.066</v>
      </c>
      <c r="L42" s="13">
        <v>0.105</v>
      </c>
      <c r="M42" s="13">
        <v>0.132</v>
      </c>
      <c r="N42" s="13">
        <v>0.122</v>
      </c>
      <c r="O42" s="13">
        <v>0.196</v>
      </c>
      <c r="P42" s="13" t="s">
        <v>231</v>
      </c>
      <c r="Q42" s="13">
        <v>0.047</v>
      </c>
      <c r="R42" s="13" t="s">
        <v>231</v>
      </c>
      <c r="S42" s="13">
        <v>0.148</v>
      </c>
      <c r="T42" s="13">
        <v>0.158</v>
      </c>
      <c r="U42" s="13">
        <v>0.125</v>
      </c>
      <c r="V42" s="13">
        <v>0.097</v>
      </c>
    </row>
    <row r="43" spans="1:22" ht="12.75">
      <c r="A43" s="14">
        <v>201602</v>
      </c>
      <c r="B43" s="60" t="s">
        <v>194</v>
      </c>
      <c r="C43" s="13">
        <v>0.107</v>
      </c>
      <c r="D43" s="13">
        <v>0.152</v>
      </c>
      <c r="E43" s="13">
        <v>0.126</v>
      </c>
      <c r="F43" s="13">
        <v>0.025</v>
      </c>
      <c r="G43" s="13">
        <v>0.141</v>
      </c>
      <c r="H43" s="13">
        <v>0.109</v>
      </c>
      <c r="I43" s="13">
        <v>0.118</v>
      </c>
      <c r="J43" s="13">
        <v>0.13</v>
      </c>
      <c r="K43" s="13">
        <v>0.098</v>
      </c>
      <c r="L43" s="13">
        <v>0.069</v>
      </c>
      <c r="M43" s="13">
        <v>0.179</v>
      </c>
      <c r="N43" s="13">
        <v>0.114</v>
      </c>
      <c r="O43" s="13">
        <v>0.184</v>
      </c>
      <c r="P43" s="13" t="s">
        <v>231</v>
      </c>
      <c r="Q43" s="13">
        <v>0.087</v>
      </c>
      <c r="R43" s="13" t="s">
        <v>231</v>
      </c>
      <c r="S43" s="13">
        <v>0.143</v>
      </c>
      <c r="T43" s="13">
        <v>0.221</v>
      </c>
      <c r="U43" s="13">
        <v>0.162</v>
      </c>
      <c r="V43" s="13">
        <v>0.121</v>
      </c>
    </row>
    <row r="44" spans="1:22" ht="12.75">
      <c r="A44" s="12">
        <v>201603</v>
      </c>
      <c r="B44" s="58" t="s">
        <v>195</v>
      </c>
      <c r="C44" s="13">
        <v>0.161</v>
      </c>
      <c r="D44" s="13">
        <v>0.117</v>
      </c>
      <c r="E44" s="13">
        <v>0.118</v>
      </c>
      <c r="F44" s="13">
        <v>0.097</v>
      </c>
      <c r="G44" s="13">
        <v>0.164</v>
      </c>
      <c r="H44" s="13">
        <v>0.142</v>
      </c>
      <c r="I44" s="13">
        <v>0.184</v>
      </c>
      <c r="J44" s="13">
        <v>0.17</v>
      </c>
      <c r="K44" s="13">
        <v>0.127</v>
      </c>
      <c r="L44" s="13">
        <v>0.082</v>
      </c>
      <c r="M44" s="13">
        <v>0.182</v>
      </c>
      <c r="N44" s="13">
        <v>0.211</v>
      </c>
      <c r="O44" s="13">
        <v>0.107</v>
      </c>
      <c r="P44" s="13" t="s">
        <v>231</v>
      </c>
      <c r="Q44" s="13">
        <v>0.156</v>
      </c>
      <c r="R44" s="13" t="s">
        <v>231</v>
      </c>
      <c r="S44" s="13">
        <v>0.097</v>
      </c>
      <c r="T44" s="13">
        <v>0.091</v>
      </c>
      <c r="U44" s="13">
        <v>0.136</v>
      </c>
      <c r="V44" s="13">
        <v>0.142</v>
      </c>
    </row>
    <row r="45" spans="1:22" ht="12.75">
      <c r="A45" s="14">
        <v>201604</v>
      </c>
      <c r="B45" s="58" t="s">
        <v>196</v>
      </c>
      <c r="C45" s="13">
        <v>0.217</v>
      </c>
      <c r="D45" s="13">
        <v>0.192</v>
      </c>
      <c r="E45" s="13">
        <v>0.243</v>
      </c>
      <c r="F45" s="13">
        <v>0.191</v>
      </c>
      <c r="G45" s="13">
        <v>0.201</v>
      </c>
      <c r="H45" s="13">
        <v>0.258</v>
      </c>
      <c r="I45" s="13">
        <v>0.195</v>
      </c>
      <c r="J45" s="13">
        <v>0.141</v>
      </c>
      <c r="K45" s="13">
        <v>0.178</v>
      </c>
      <c r="L45" s="13">
        <v>0.126</v>
      </c>
      <c r="M45" s="13">
        <v>0.133</v>
      </c>
      <c r="N45" s="13">
        <v>0.155</v>
      </c>
      <c r="O45" s="13">
        <v>0.194</v>
      </c>
      <c r="P45" s="13" t="s">
        <v>231</v>
      </c>
      <c r="Q45" s="13">
        <v>0.131</v>
      </c>
      <c r="R45" s="13" t="s">
        <v>231</v>
      </c>
      <c r="S45" s="13">
        <v>0.129</v>
      </c>
      <c r="T45" s="13">
        <v>0.154</v>
      </c>
      <c r="U45" s="13">
        <v>0.149</v>
      </c>
      <c r="V45" s="13">
        <v>0.193</v>
      </c>
    </row>
    <row r="46" spans="1:22" ht="12.75">
      <c r="A46" s="12">
        <v>201605</v>
      </c>
      <c r="B46" s="58" t="s">
        <v>197</v>
      </c>
      <c r="C46" s="13">
        <v>0.22</v>
      </c>
      <c r="D46" s="13">
        <v>0.254</v>
      </c>
      <c r="E46" s="13">
        <v>0.234</v>
      </c>
      <c r="F46" s="13">
        <v>0.255</v>
      </c>
      <c r="G46" s="13">
        <v>0.122</v>
      </c>
      <c r="H46" s="13">
        <v>0.233</v>
      </c>
      <c r="I46" s="13">
        <v>0.203</v>
      </c>
      <c r="J46" s="13">
        <v>0.25</v>
      </c>
      <c r="K46" s="13">
        <v>0.224</v>
      </c>
      <c r="L46" s="13">
        <v>0.223</v>
      </c>
      <c r="M46" s="13">
        <v>0.207</v>
      </c>
      <c r="N46" s="13">
        <v>0.181</v>
      </c>
      <c r="O46" s="13">
        <v>0.176</v>
      </c>
      <c r="P46" s="13" t="s">
        <v>231</v>
      </c>
      <c r="Q46" s="13">
        <v>0.216</v>
      </c>
      <c r="R46" s="13" t="s">
        <v>231</v>
      </c>
      <c r="S46" s="13">
        <v>0.231</v>
      </c>
      <c r="T46" s="13">
        <v>0.15</v>
      </c>
      <c r="U46" s="13">
        <v>0.214</v>
      </c>
      <c r="V46" s="13">
        <v>0.213</v>
      </c>
    </row>
    <row r="47" spans="1:22" ht="12.75">
      <c r="A47" s="14">
        <v>201606</v>
      </c>
      <c r="B47" s="58" t="s">
        <v>198</v>
      </c>
      <c r="C47" s="15">
        <v>0.215</v>
      </c>
      <c r="D47" s="16">
        <v>0.193</v>
      </c>
      <c r="E47" s="16">
        <v>0.183</v>
      </c>
      <c r="F47" s="16">
        <v>0.347</v>
      </c>
      <c r="G47" s="16">
        <v>0.252</v>
      </c>
      <c r="H47" s="16">
        <v>0.171</v>
      </c>
      <c r="I47" s="16">
        <v>0.236</v>
      </c>
      <c r="J47" s="16">
        <v>0.204</v>
      </c>
      <c r="K47" s="16">
        <v>0.307</v>
      </c>
      <c r="L47" s="16">
        <v>0.396</v>
      </c>
      <c r="M47" s="16">
        <v>0.167</v>
      </c>
      <c r="N47" s="16">
        <v>0.217</v>
      </c>
      <c r="O47" s="16">
        <v>0.143</v>
      </c>
      <c r="P47" s="16" t="s">
        <v>231</v>
      </c>
      <c r="Q47" s="16">
        <v>0.363</v>
      </c>
      <c r="R47" s="16" t="s">
        <v>231</v>
      </c>
      <c r="S47" s="16">
        <v>0.252</v>
      </c>
      <c r="T47" s="16">
        <v>0.226</v>
      </c>
      <c r="U47" s="16"/>
      <c r="V47" s="16">
        <v>0.234</v>
      </c>
    </row>
    <row r="48" spans="1:22" ht="12.75">
      <c r="A48" s="12">
        <v>201607</v>
      </c>
      <c r="B48" s="58" t="s">
        <v>199</v>
      </c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2.75">
      <c r="A49" s="14">
        <v>201608</v>
      </c>
      <c r="B49" s="58" t="s">
        <v>200</v>
      </c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2.75">
      <c r="A50" s="12">
        <v>201609</v>
      </c>
      <c r="B50" s="58" t="s">
        <v>201</v>
      </c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2.75">
      <c r="A51" s="14">
        <v>201610</v>
      </c>
      <c r="B51" s="58" t="s">
        <v>202</v>
      </c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2.75">
      <c r="A52" s="12">
        <v>201611</v>
      </c>
      <c r="B52" s="58" t="s">
        <v>203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2.75">
      <c r="A53" s="53">
        <v>201612</v>
      </c>
      <c r="B53" s="59" t="s">
        <v>204</v>
      </c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17" t="s">
        <v>205</v>
      </c>
      <c r="B54" s="18" t="s">
        <v>206</v>
      </c>
      <c r="C54" s="13">
        <v>0.348</v>
      </c>
      <c r="D54" s="13">
        <v>0.361</v>
      </c>
      <c r="E54" s="13">
        <v>0.339</v>
      </c>
      <c r="F54" s="13">
        <v>0.206</v>
      </c>
      <c r="G54" s="13">
        <v>0.424</v>
      </c>
      <c r="H54" s="13">
        <v>0.338</v>
      </c>
      <c r="I54" s="13">
        <v>0.367</v>
      </c>
      <c r="J54" s="13">
        <v>0.406</v>
      </c>
      <c r="K54" s="13">
        <v>0.291</v>
      </c>
      <c r="L54" s="13">
        <v>0.255</v>
      </c>
      <c r="M54" s="13">
        <v>0.493</v>
      </c>
      <c r="N54" s="13">
        <v>0.447</v>
      </c>
      <c r="O54" s="13">
        <v>0.487</v>
      </c>
      <c r="P54" s="13" t="s">
        <v>231</v>
      </c>
      <c r="Q54" s="13">
        <v>0.29</v>
      </c>
      <c r="R54" s="13" t="s">
        <v>231</v>
      </c>
      <c r="S54" s="13">
        <v>0.387</v>
      </c>
      <c r="T54" s="13">
        <v>0.47</v>
      </c>
      <c r="U54" s="13">
        <v>0.423</v>
      </c>
      <c r="V54" s="13">
        <v>0.361</v>
      </c>
    </row>
    <row r="55" spans="1:22" ht="12.75">
      <c r="A55" s="23" t="s">
        <v>207</v>
      </c>
      <c r="B55" s="24" t="s">
        <v>220</v>
      </c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12.75">
      <c r="A56" s="17" t="s">
        <v>208</v>
      </c>
      <c r="B56" s="24" t="s">
        <v>209</v>
      </c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12.75">
      <c r="A57" s="29" t="s">
        <v>210</v>
      </c>
      <c r="B57" s="30" t="s">
        <v>221</v>
      </c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12.75">
      <c r="A58" s="61" t="s">
        <v>211</v>
      </c>
      <c r="B58" s="62" t="s">
        <v>212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54" t="s">
        <v>213</v>
      </c>
      <c r="B59" s="166" t="s">
        <v>214</v>
      </c>
      <c r="C59" s="167">
        <v>1</v>
      </c>
      <c r="D59" s="167">
        <v>1</v>
      </c>
      <c r="E59" s="167">
        <v>1</v>
      </c>
      <c r="F59" s="167">
        <v>1</v>
      </c>
      <c r="G59" s="167">
        <v>1</v>
      </c>
      <c r="H59" s="167">
        <v>1</v>
      </c>
      <c r="I59" s="167">
        <v>1</v>
      </c>
      <c r="J59" s="167">
        <v>1</v>
      </c>
      <c r="K59" s="167">
        <v>1</v>
      </c>
      <c r="L59" s="167">
        <v>1</v>
      </c>
      <c r="M59" s="167">
        <v>1</v>
      </c>
      <c r="N59" s="167">
        <v>1</v>
      </c>
      <c r="O59" s="167">
        <v>1</v>
      </c>
      <c r="P59" s="167" t="s">
        <v>231</v>
      </c>
      <c r="Q59" s="167">
        <v>1</v>
      </c>
      <c r="R59" s="167" t="s">
        <v>231</v>
      </c>
      <c r="S59" s="167">
        <v>1</v>
      </c>
      <c r="T59" s="167">
        <v>1</v>
      </c>
      <c r="U59" s="167">
        <v>1</v>
      </c>
      <c r="V59" s="167">
        <v>1</v>
      </c>
    </row>
    <row r="60" spans="1:22" ht="12.75">
      <c r="A60" s="3" t="s">
        <v>223</v>
      </c>
      <c r="B60" s="119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19"/>
      <c r="N60" s="119"/>
      <c r="O60" s="119"/>
      <c r="P60" s="119"/>
      <c r="Q60" s="119"/>
      <c r="R60" s="119"/>
      <c r="S60" s="119"/>
      <c r="T60" s="157"/>
      <c r="U60" s="157"/>
      <c r="V60" s="157"/>
    </row>
    <row r="61" spans="1:22" ht="12.75">
      <c r="A61" s="3" t="s">
        <v>243</v>
      </c>
      <c r="B61" s="111"/>
      <c r="C61" s="138"/>
      <c r="D61" s="138"/>
      <c r="E61" s="138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57"/>
      <c r="U61" s="157"/>
      <c r="V61" s="157"/>
    </row>
    <row r="62" spans="1:22" ht="12.75">
      <c r="A62" s="274" t="s">
        <v>218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151"/>
      <c r="U62" s="151"/>
      <c r="V62" s="151"/>
    </row>
    <row r="63" spans="1:22" ht="12.75">
      <c r="A63" s="3" t="s">
        <v>219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51"/>
      <c r="U63" s="151"/>
      <c r="V63" s="151"/>
    </row>
    <row r="64" spans="1:22" ht="12.75">
      <c r="A64" s="151"/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1"/>
      <c r="U64" s="151"/>
      <c r="V64" s="151"/>
    </row>
  </sheetData>
  <sheetProtection/>
  <mergeCells count="2">
    <mergeCell ref="A62:S62"/>
    <mergeCell ref="A32:V32"/>
  </mergeCells>
  <printOptions/>
  <pageMargins left="0.5905511811023623" right="0.2362204724409449" top="0.7480314960629921" bottom="0.7480314960629921" header="0.31496062992125984" footer="0.31496062992125984"/>
  <pageSetup fitToHeight="1" fitToWidth="1" horizontalDpi="200" verticalDpi="2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2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7.57421875" style="0" customWidth="1"/>
    <col min="6" max="6" width="28.28125" style="0" customWidth="1"/>
    <col min="7" max="7" width="12.57421875" style="0" customWidth="1"/>
  </cols>
  <sheetData>
    <row r="4" ht="13.5">
      <c r="B4" s="11" t="s">
        <v>81</v>
      </c>
    </row>
    <row r="8" spans="2:7" ht="14.25" customHeight="1">
      <c r="B8" s="276"/>
      <c r="C8" s="276"/>
      <c r="D8" s="276"/>
      <c r="E8" s="276"/>
      <c r="F8" s="276"/>
      <c r="G8" s="7" t="s">
        <v>33</v>
      </c>
    </row>
    <row r="9" spans="2:8" ht="14.25" customHeight="1">
      <c r="B9" s="275" t="s">
        <v>34</v>
      </c>
      <c r="C9" s="275" t="s">
        <v>35</v>
      </c>
      <c r="D9" s="275" t="s">
        <v>36</v>
      </c>
      <c r="E9" s="275" t="s">
        <v>37</v>
      </c>
      <c r="F9" s="39">
        <v>200301</v>
      </c>
      <c r="G9" s="41">
        <v>80477</v>
      </c>
      <c r="H9" s="42" t="e">
        <f>+(#REF!+#REF!+#REF!+#REF!+#REF!)-'Resta Europa_comprovació'!G9</f>
        <v>#REF!</v>
      </c>
    </row>
    <row r="10" spans="2:8" ht="14.25" customHeight="1">
      <c r="B10" s="275"/>
      <c r="C10" s="275"/>
      <c r="D10" s="275"/>
      <c r="E10" s="275"/>
      <c r="F10" s="38">
        <v>200302</v>
      </c>
      <c r="G10" s="41">
        <v>101369</v>
      </c>
      <c r="H10" s="42" t="e">
        <f>+(#REF!+#REF!+#REF!+#REF!+#REF!)-'Resta Europa_comprovació'!G10</f>
        <v>#REF!</v>
      </c>
    </row>
    <row r="11" spans="2:8" ht="14.25" customHeight="1">
      <c r="B11" s="275"/>
      <c r="C11" s="275"/>
      <c r="D11" s="275"/>
      <c r="E11" s="275"/>
      <c r="F11" s="38">
        <v>200303</v>
      </c>
      <c r="G11" s="41">
        <v>141714</v>
      </c>
      <c r="H11" s="42" t="e">
        <f>+(#REF!+#REF!+#REF!+#REF!+#REF!)-'Resta Europa_comprovació'!G11</f>
        <v>#REF!</v>
      </c>
    </row>
    <row r="12" spans="2:8" ht="14.25" customHeight="1">
      <c r="B12" s="275"/>
      <c r="C12" s="275"/>
      <c r="D12" s="275"/>
      <c r="E12" s="275"/>
      <c r="F12" s="38">
        <v>200304</v>
      </c>
      <c r="G12" s="41">
        <v>183552</v>
      </c>
      <c r="H12" s="42" t="e">
        <f>+(#REF!+#REF!+#REF!+#REF!+#REF!)-'Resta Europa_comprovació'!G12</f>
        <v>#REF!</v>
      </c>
    </row>
    <row r="13" spans="2:8" ht="14.25" customHeight="1">
      <c r="B13" s="275"/>
      <c r="C13" s="275"/>
      <c r="D13" s="275"/>
      <c r="E13" s="275"/>
      <c r="F13" s="38">
        <v>200305</v>
      </c>
      <c r="G13" s="41">
        <v>158208</v>
      </c>
      <c r="H13" s="42" t="e">
        <f>+(#REF!+#REF!+#REF!+#REF!+#REF!)-'Resta Europa_comprovació'!G13</f>
        <v>#REF!</v>
      </c>
    </row>
    <row r="14" spans="2:8" ht="14.25" customHeight="1">
      <c r="B14" s="275"/>
      <c r="C14" s="275"/>
      <c r="D14" s="275"/>
      <c r="E14" s="275"/>
      <c r="F14" s="38">
        <v>200306</v>
      </c>
      <c r="G14" s="41">
        <v>230784</v>
      </c>
      <c r="H14" s="42" t="e">
        <f>+(#REF!+#REF!+#REF!+#REF!+#REF!)-'Resta Europa_comprovació'!G14</f>
        <v>#REF!</v>
      </c>
    </row>
    <row r="15" spans="2:8" ht="14.25" customHeight="1">
      <c r="B15" s="275"/>
      <c r="C15" s="275"/>
      <c r="D15" s="275"/>
      <c r="E15" s="275"/>
      <c r="F15" s="38">
        <v>200307</v>
      </c>
      <c r="G15" s="41">
        <v>329199</v>
      </c>
      <c r="H15" s="42" t="e">
        <f>+(#REF!+#REF!+#REF!+#REF!+#REF!)-'Resta Europa_comprovació'!G15</f>
        <v>#REF!</v>
      </c>
    </row>
    <row r="16" spans="2:8" ht="14.25" customHeight="1">
      <c r="B16" s="275"/>
      <c r="C16" s="275"/>
      <c r="D16" s="275"/>
      <c r="E16" s="275"/>
      <c r="F16" s="38">
        <v>200308</v>
      </c>
      <c r="G16" s="41">
        <v>212949</v>
      </c>
      <c r="H16" s="42" t="e">
        <f>+(#REF!+#REF!+#REF!+#REF!+#REF!)-'Resta Europa_comprovació'!G16</f>
        <v>#REF!</v>
      </c>
    </row>
    <row r="17" spans="2:8" ht="14.25" customHeight="1">
      <c r="B17" s="275"/>
      <c r="C17" s="275"/>
      <c r="D17" s="275"/>
      <c r="E17" s="275"/>
      <c r="F17" s="38">
        <v>200309</v>
      </c>
      <c r="G17" s="41">
        <v>157085</v>
      </c>
      <c r="H17" s="42" t="e">
        <f>+(#REF!+#REF!+#REF!+#REF!+#REF!)-'Resta Europa_comprovació'!G17</f>
        <v>#REF!</v>
      </c>
    </row>
    <row r="18" spans="2:8" ht="14.25" customHeight="1">
      <c r="B18" s="275"/>
      <c r="C18" s="275"/>
      <c r="D18" s="275"/>
      <c r="E18" s="275"/>
      <c r="F18" s="38">
        <v>200310</v>
      </c>
      <c r="G18" s="41">
        <v>133979</v>
      </c>
      <c r="H18" s="42" t="e">
        <f>+(#REF!+#REF!+#REF!+#REF!+#REF!)-'Resta Europa_comprovació'!G18</f>
        <v>#REF!</v>
      </c>
    </row>
    <row r="19" spans="2:8" ht="14.25" customHeight="1">
      <c r="B19" s="275"/>
      <c r="C19" s="275"/>
      <c r="D19" s="275"/>
      <c r="E19" s="275"/>
      <c r="F19" s="38">
        <v>200311</v>
      </c>
      <c r="G19" s="41">
        <v>97402</v>
      </c>
      <c r="H19" s="42" t="e">
        <f>+(#REF!+#REF!+#REF!+#REF!+#REF!)-'Resta Europa_comprovació'!G19</f>
        <v>#REF!</v>
      </c>
    </row>
    <row r="20" spans="2:8" ht="14.25" customHeight="1">
      <c r="B20" s="275"/>
      <c r="C20" s="275"/>
      <c r="D20" s="275"/>
      <c r="E20" s="275"/>
      <c r="F20" s="40">
        <v>200312</v>
      </c>
      <c r="G20" s="41">
        <v>118972</v>
      </c>
      <c r="H20" s="42" t="e">
        <f>+(#REF!+#REF!+#REF!+#REF!+#REF!)-'Resta Europa_comprovació'!G20</f>
        <v>#REF!</v>
      </c>
    </row>
    <row r="21" spans="2:8" ht="14.25" customHeight="1">
      <c r="B21" s="275"/>
      <c r="C21" s="275"/>
      <c r="D21" s="275"/>
      <c r="E21" s="275" t="s">
        <v>38</v>
      </c>
      <c r="F21" s="39">
        <v>200401</v>
      </c>
      <c r="G21" s="41">
        <v>93923</v>
      </c>
      <c r="H21" s="42" t="e">
        <f>+(#REF!+#REF!+#REF!+#REF!+#REF!)-'Resta Europa_comprovació'!G21</f>
        <v>#REF!</v>
      </c>
    </row>
    <row r="22" spans="2:8" ht="14.25" customHeight="1">
      <c r="B22" s="275"/>
      <c r="C22" s="275"/>
      <c r="D22" s="275"/>
      <c r="E22" s="275"/>
      <c r="F22" s="38">
        <v>200402</v>
      </c>
      <c r="G22" s="41">
        <v>127023</v>
      </c>
      <c r="H22" s="42" t="e">
        <f>+(#REF!+#REF!+#REF!+#REF!+#REF!)-'Resta Europa_comprovació'!G22</f>
        <v>#REF!</v>
      </c>
    </row>
    <row r="23" spans="2:8" ht="14.25" customHeight="1">
      <c r="B23" s="275"/>
      <c r="C23" s="275"/>
      <c r="D23" s="275"/>
      <c r="E23" s="275"/>
      <c r="F23" s="38">
        <v>200403</v>
      </c>
      <c r="G23" s="41">
        <v>150257</v>
      </c>
      <c r="H23" s="42" t="e">
        <f>+(#REF!+#REF!+#REF!+#REF!+#REF!)-'Resta Europa_comprovació'!G23</f>
        <v>#REF!</v>
      </c>
    </row>
    <row r="24" spans="2:8" ht="14.25" customHeight="1">
      <c r="B24" s="275"/>
      <c r="C24" s="275"/>
      <c r="D24" s="275"/>
      <c r="E24" s="275"/>
      <c r="F24" s="38">
        <v>200404</v>
      </c>
      <c r="G24" s="41">
        <v>155893</v>
      </c>
      <c r="H24" s="42" t="e">
        <f>+(#REF!+#REF!+#REF!+#REF!+#REF!)-'Resta Europa_comprovació'!G24</f>
        <v>#REF!</v>
      </c>
    </row>
    <row r="25" spans="2:8" ht="14.25" customHeight="1">
      <c r="B25" s="275"/>
      <c r="C25" s="275"/>
      <c r="D25" s="275"/>
      <c r="E25" s="275"/>
      <c r="F25" s="38">
        <v>200405</v>
      </c>
      <c r="G25" s="41">
        <v>214728</v>
      </c>
      <c r="H25" s="42" t="e">
        <f>+(#REF!+#REF!+#REF!+#REF!+#REF!)-'Resta Europa_comprovació'!G25</f>
        <v>#REF!</v>
      </c>
    </row>
    <row r="26" spans="2:8" ht="14.25" customHeight="1">
      <c r="B26" s="275"/>
      <c r="C26" s="275"/>
      <c r="D26" s="275"/>
      <c r="E26" s="275"/>
      <c r="F26" s="38">
        <v>200406</v>
      </c>
      <c r="G26" s="41">
        <v>182265</v>
      </c>
      <c r="H26" s="42" t="e">
        <f>+(#REF!+#REF!+#REF!+#REF!+#REF!)-'Resta Europa_comprovació'!G26</f>
        <v>#REF!</v>
      </c>
    </row>
    <row r="27" spans="2:8" ht="14.25" customHeight="1">
      <c r="B27" s="275"/>
      <c r="C27" s="275"/>
      <c r="D27" s="275"/>
      <c r="E27" s="275"/>
      <c r="F27" s="38">
        <v>200407</v>
      </c>
      <c r="G27" s="41">
        <v>318324</v>
      </c>
      <c r="H27" s="42" t="e">
        <f>+(#REF!+#REF!+#REF!+#REF!+#REF!)-'Resta Europa_comprovació'!G27</f>
        <v>#REF!</v>
      </c>
    </row>
    <row r="28" spans="2:8" ht="14.25" customHeight="1">
      <c r="B28" s="275"/>
      <c r="C28" s="275"/>
      <c r="D28" s="275"/>
      <c r="E28" s="275"/>
      <c r="F28" s="38">
        <v>200408</v>
      </c>
      <c r="G28" s="41">
        <v>249492</v>
      </c>
      <c r="H28" s="42" t="e">
        <f>+(#REF!+#REF!+#REF!+#REF!+#REF!)-'Resta Europa_comprovació'!G28</f>
        <v>#REF!</v>
      </c>
    </row>
    <row r="29" spans="2:8" ht="14.25" customHeight="1">
      <c r="B29" s="275"/>
      <c r="C29" s="275"/>
      <c r="D29" s="275"/>
      <c r="E29" s="275"/>
      <c r="F29" s="38">
        <v>200409</v>
      </c>
      <c r="G29" s="41">
        <v>204922</v>
      </c>
      <c r="H29" s="42" t="e">
        <f>+(#REF!+#REF!+#REF!+#REF!+#REF!)-'Resta Europa_comprovació'!G29</f>
        <v>#REF!</v>
      </c>
    </row>
    <row r="30" spans="2:8" ht="14.25" customHeight="1">
      <c r="B30" s="275"/>
      <c r="C30" s="275"/>
      <c r="D30" s="275"/>
      <c r="E30" s="275"/>
      <c r="F30" s="38">
        <v>200410</v>
      </c>
      <c r="G30" s="41">
        <v>163878</v>
      </c>
      <c r="H30" s="42" t="e">
        <f>+(#REF!+#REF!+#REF!+#REF!+#REF!)-'Resta Europa_comprovació'!G30</f>
        <v>#REF!</v>
      </c>
    </row>
    <row r="31" spans="2:8" ht="14.25" customHeight="1">
      <c r="B31" s="275"/>
      <c r="C31" s="275"/>
      <c r="D31" s="275"/>
      <c r="E31" s="275"/>
      <c r="F31" s="38">
        <v>200411</v>
      </c>
      <c r="G31" s="41">
        <v>101407</v>
      </c>
      <c r="H31" s="42" t="e">
        <f>+(#REF!+#REF!+#REF!+#REF!+#REF!)-'Resta Europa_comprovació'!G31</f>
        <v>#REF!</v>
      </c>
    </row>
    <row r="32" spans="2:8" ht="14.25" customHeight="1">
      <c r="B32" s="275"/>
      <c r="C32" s="275"/>
      <c r="D32" s="275"/>
      <c r="E32" s="275"/>
      <c r="F32" s="40">
        <v>200412</v>
      </c>
      <c r="G32" s="41">
        <v>124254</v>
      </c>
      <c r="H32" s="42" t="e">
        <f>+(#REF!+#REF!+#REF!+#REF!+#REF!)-'Resta Europa_comprovació'!G32</f>
        <v>#REF!</v>
      </c>
    </row>
    <row r="33" spans="2:8" ht="14.25" customHeight="1">
      <c r="B33" s="275"/>
      <c r="C33" s="275"/>
      <c r="D33" s="275"/>
      <c r="E33" s="275" t="s">
        <v>40</v>
      </c>
      <c r="F33" s="39">
        <v>200501</v>
      </c>
      <c r="G33" s="41">
        <v>108902</v>
      </c>
      <c r="H33" s="42" t="e">
        <f>+(#REF!+#REF!+#REF!+#REF!+#REF!)-'Resta Europa_comprovació'!G33</f>
        <v>#REF!</v>
      </c>
    </row>
    <row r="34" spans="2:8" ht="14.25" customHeight="1">
      <c r="B34" s="275"/>
      <c r="C34" s="275"/>
      <c r="D34" s="275"/>
      <c r="E34" s="275"/>
      <c r="F34" s="38">
        <v>200502</v>
      </c>
      <c r="G34" s="41">
        <v>124325</v>
      </c>
      <c r="H34" s="42" t="e">
        <f>+(#REF!+#REF!+#REF!+#REF!+#REF!)-'Resta Europa_comprovació'!G34</f>
        <v>#REF!</v>
      </c>
    </row>
    <row r="35" spans="2:8" ht="14.25" customHeight="1">
      <c r="B35" s="275"/>
      <c r="C35" s="275"/>
      <c r="D35" s="275"/>
      <c r="E35" s="275"/>
      <c r="F35" s="38">
        <v>200503</v>
      </c>
      <c r="G35" s="41">
        <v>180379</v>
      </c>
      <c r="H35" s="42" t="e">
        <f>+(#REF!+#REF!+#REF!+#REF!+#REF!)-'Resta Europa_comprovació'!G35</f>
        <v>#REF!</v>
      </c>
    </row>
    <row r="36" spans="2:8" ht="14.25" customHeight="1">
      <c r="B36" s="275"/>
      <c r="C36" s="275"/>
      <c r="D36" s="275"/>
      <c r="E36" s="275"/>
      <c r="F36" s="38">
        <v>200504</v>
      </c>
      <c r="G36" s="41">
        <v>166672</v>
      </c>
      <c r="H36" s="42" t="e">
        <f>+(#REF!+#REF!+#REF!+#REF!+#REF!)-'Resta Europa_comprovació'!G36</f>
        <v>#REF!</v>
      </c>
    </row>
    <row r="37" spans="2:8" ht="14.25" customHeight="1">
      <c r="B37" s="275"/>
      <c r="C37" s="275"/>
      <c r="D37" s="275"/>
      <c r="E37" s="275"/>
      <c r="F37" s="38">
        <v>200505</v>
      </c>
      <c r="G37" s="41">
        <v>234503</v>
      </c>
      <c r="H37" s="42" t="e">
        <f>+(#REF!+#REF!+#REF!+#REF!+#REF!)-'Resta Europa_comprovació'!G37</f>
        <v>#REF!</v>
      </c>
    </row>
    <row r="38" spans="2:8" ht="14.25" customHeight="1">
      <c r="B38" s="275"/>
      <c r="C38" s="275"/>
      <c r="D38" s="275"/>
      <c r="E38" s="275"/>
      <c r="F38" s="38">
        <v>200506</v>
      </c>
      <c r="G38" s="41">
        <v>277442</v>
      </c>
      <c r="H38" s="42" t="e">
        <f>+(#REF!+#REF!+#REF!+#REF!+#REF!)-'Resta Europa_comprovació'!G38</f>
        <v>#REF!</v>
      </c>
    </row>
    <row r="39" spans="2:8" ht="14.25" customHeight="1">
      <c r="B39" s="275"/>
      <c r="C39" s="275"/>
      <c r="D39" s="275"/>
      <c r="E39" s="275"/>
      <c r="F39" s="38">
        <v>200507</v>
      </c>
      <c r="G39" s="41">
        <v>340529</v>
      </c>
      <c r="H39" s="42" t="e">
        <f>+(#REF!+#REF!+#REF!+#REF!+#REF!)-'Resta Europa_comprovació'!G39</f>
        <v>#REF!</v>
      </c>
    </row>
    <row r="40" spans="2:8" ht="14.25" customHeight="1">
      <c r="B40" s="275"/>
      <c r="C40" s="275"/>
      <c r="D40" s="275"/>
      <c r="E40" s="275"/>
      <c r="F40" s="38">
        <v>200508</v>
      </c>
      <c r="G40" s="41">
        <v>278182</v>
      </c>
      <c r="H40" s="42" t="e">
        <f>+(#REF!+#REF!+#REF!+#REF!+#REF!)-'Resta Europa_comprovació'!G40</f>
        <v>#REF!</v>
      </c>
    </row>
    <row r="41" spans="2:8" ht="14.25" customHeight="1">
      <c r="B41" s="275"/>
      <c r="C41" s="275"/>
      <c r="D41" s="275"/>
      <c r="E41" s="275"/>
      <c r="F41" s="38">
        <v>200509</v>
      </c>
      <c r="G41" s="41">
        <v>245755</v>
      </c>
      <c r="H41" s="42" t="e">
        <f>+(#REF!+#REF!+#REF!+#REF!+#REF!)-'Resta Europa_comprovació'!G41</f>
        <v>#REF!</v>
      </c>
    </row>
    <row r="42" spans="2:8" ht="14.25" customHeight="1">
      <c r="B42" s="275"/>
      <c r="C42" s="275"/>
      <c r="D42" s="275"/>
      <c r="E42" s="275"/>
      <c r="F42" s="38">
        <v>200510</v>
      </c>
      <c r="G42" s="41">
        <v>236449</v>
      </c>
      <c r="H42" s="42" t="e">
        <f>+(#REF!+#REF!+#REF!+#REF!+#REF!)-'Resta Europa_comprovació'!G42</f>
        <v>#REF!</v>
      </c>
    </row>
    <row r="43" spans="2:8" ht="14.25" customHeight="1">
      <c r="B43" s="275"/>
      <c r="C43" s="275"/>
      <c r="D43" s="275"/>
      <c r="E43" s="275"/>
      <c r="F43" s="38">
        <v>200511</v>
      </c>
      <c r="G43" s="41">
        <v>151406</v>
      </c>
      <c r="H43" s="42" t="e">
        <f>+(#REF!+#REF!+#REF!+#REF!+#REF!)-'Resta Europa_comprovació'!G43</f>
        <v>#REF!</v>
      </c>
    </row>
    <row r="44" spans="2:8" ht="14.25" customHeight="1">
      <c r="B44" s="275"/>
      <c r="C44" s="275"/>
      <c r="D44" s="275"/>
      <c r="E44" s="275"/>
      <c r="F44" s="40">
        <v>200512</v>
      </c>
      <c r="G44" s="41">
        <v>153692</v>
      </c>
      <c r="H44" s="42" t="e">
        <f>+(#REF!+#REF!+#REF!+#REF!+#REF!)-'Resta Europa_comprovació'!G44</f>
        <v>#REF!</v>
      </c>
    </row>
    <row r="45" spans="2:8" ht="14.25" customHeight="1">
      <c r="B45" s="275"/>
      <c r="C45" s="275"/>
      <c r="D45" s="275"/>
      <c r="E45" s="275" t="s">
        <v>46</v>
      </c>
      <c r="F45" s="39">
        <v>200601</v>
      </c>
      <c r="G45" s="41">
        <v>148965</v>
      </c>
      <c r="H45" s="42" t="e">
        <f>+(#REF!+#REF!+#REF!+#REF!+#REF!)-'Resta Europa_comprovació'!G45</f>
        <v>#REF!</v>
      </c>
    </row>
    <row r="46" spans="2:8" ht="14.25" customHeight="1">
      <c r="B46" s="275"/>
      <c r="C46" s="275"/>
      <c r="D46" s="275"/>
      <c r="E46" s="275"/>
      <c r="F46" s="38">
        <v>200602</v>
      </c>
      <c r="G46" s="41">
        <v>150765</v>
      </c>
      <c r="H46" s="42" t="e">
        <f>+(#REF!+#REF!+#REF!+#REF!+#REF!)-'Resta Europa_comprovació'!G46</f>
        <v>#REF!</v>
      </c>
    </row>
    <row r="47" spans="2:8" ht="14.25" customHeight="1">
      <c r="B47" s="275"/>
      <c r="C47" s="275"/>
      <c r="D47" s="275"/>
      <c r="E47" s="275"/>
      <c r="F47" s="38">
        <v>200603</v>
      </c>
      <c r="G47" s="41">
        <v>198149</v>
      </c>
      <c r="H47" s="42" t="e">
        <f>+(#REF!+#REF!+#REF!+#REF!+#REF!)-'Resta Europa_comprovació'!G47</f>
        <v>#REF!</v>
      </c>
    </row>
    <row r="48" spans="2:8" ht="14.25" customHeight="1">
      <c r="B48" s="275"/>
      <c r="C48" s="275"/>
      <c r="D48" s="275"/>
      <c r="E48" s="275"/>
      <c r="F48" s="38">
        <v>200604</v>
      </c>
      <c r="G48" s="41">
        <v>217459</v>
      </c>
      <c r="H48" s="42" t="e">
        <f>+(#REF!+#REF!+#REF!+#REF!+#REF!)-'Resta Europa_comprovació'!G48</f>
        <v>#REF!</v>
      </c>
    </row>
    <row r="49" spans="2:8" ht="14.25" customHeight="1">
      <c r="B49" s="275"/>
      <c r="C49" s="275"/>
      <c r="D49" s="275"/>
      <c r="E49" s="275"/>
      <c r="F49" s="38">
        <v>200605</v>
      </c>
      <c r="G49" s="41">
        <v>251002</v>
      </c>
      <c r="H49" s="42" t="e">
        <f>+(#REF!+#REF!+#REF!+#REF!+#REF!)-'Resta Europa_comprovació'!G49</f>
        <v>#REF!</v>
      </c>
    </row>
    <row r="50" spans="2:8" ht="14.25" customHeight="1">
      <c r="B50" s="275"/>
      <c r="C50" s="275"/>
      <c r="D50" s="275"/>
      <c r="E50" s="275"/>
      <c r="F50" s="38">
        <v>200606</v>
      </c>
      <c r="G50" s="41">
        <v>295728</v>
      </c>
      <c r="H50" s="42" t="e">
        <f>+(#REF!+#REF!+#REF!+#REF!+#REF!)-'Resta Europa_comprovació'!G50</f>
        <v>#REF!</v>
      </c>
    </row>
    <row r="51" spans="2:8" ht="14.25" customHeight="1">
      <c r="B51" s="275"/>
      <c r="C51" s="275"/>
      <c r="D51" s="275"/>
      <c r="E51" s="275"/>
      <c r="F51" s="38">
        <v>200607</v>
      </c>
      <c r="G51" s="41">
        <v>347564</v>
      </c>
      <c r="H51" s="42" t="e">
        <f>+(#REF!+#REF!+#REF!+#REF!+#REF!)-'Resta Europa_comprovació'!G51</f>
        <v>#REF!</v>
      </c>
    </row>
    <row r="52" spans="2:8" ht="14.25" customHeight="1">
      <c r="B52" s="275"/>
      <c r="C52" s="275"/>
      <c r="D52" s="275"/>
      <c r="E52" s="275"/>
      <c r="F52" s="38">
        <v>200608</v>
      </c>
      <c r="G52" s="41">
        <v>284620</v>
      </c>
      <c r="H52" s="42" t="e">
        <f>+(#REF!+#REF!+#REF!+#REF!+#REF!)-'Resta Europa_comprovació'!G52</f>
        <v>#REF!</v>
      </c>
    </row>
    <row r="53" spans="2:8" ht="14.25" customHeight="1">
      <c r="B53" s="275"/>
      <c r="C53" s="275"/>
      <c r="D53" s="275"/>
      <c r="E53" s="275"/>
      <c r="F53" s="38">
        <v>200609</v>
      </c>
      <c r="G53" s="41">
        <v>321399</v>
      </c>
      <c r="H53" s="42" t="e">
        <f>+(#REF!+#REF!+#REF!+#REF!+#REF!)-'Resta Europa_comprovació'!G53</f>
        <v>#REF!</v>
      </c>
    </row>
    <row r="54" spans="2:8" ht="14.25" customHeight="1">
      <c r="B54" s="275"/>
      <c r="C54" s="275"/>
      <c r="D54" s="275"/>
      <c r="E54" s="275"/>
      <c r="F54" s="38">
        <v>200610</v>
      </c>
      <c r="G54" s="41">
        <v>289544</v>
      </c>
      <c r="H54" s="42" t="e">
        <f>+(#REF!+#REF!+#REF!+#REF!+#REF!)-'Resta Europa_comprovació'!G54</f>
        <v>#REF!</v>
      </c>
    </row>
    <row r="55" spans="2:8" ht="14.25" customHeight="1">
      <c r="B55" s="275"/>
      <c r="C55" s="275"/>
      <c r="D55" s="275"/>
      <c r="E55" s="275"/>
      <c r="F55" s="38">
        <v>200611</v>
      </c>
      <c r="G55" s="41">
        <v>151228</v>
      </c>
      <c r="H55" s="42" t="e">
        <f>+(#REF!+#REF!+#REF!+#REF!+#REF!)-'Resta Europa_comprovació'!G55</f>
        <v>#REF!</v>
      </c>
    </row>
    <row r="56" spans="2:8" ht="14.25" customHeight="1">
      <c r="B56" s="275"/>
      <c r="C56" s="275"/>
      <c r="D56" s="275"/>
      <c r="E56" s="275"/>
      <c r="F56" s="40">
        <v>200612</v>
      </c>
      <c r="G56" s="41">
        <v>176947</v>
      </c>
      <c r="H56" s="42" t="e">
        <f>+(#REF!+#REF!+#REF!+#REF!+#REF!)-'Resta Europa_comprovació'!G56</f>
        <v>#REF!</v>
      </c>
    </row>
    <row r="57" spans="2:8" ht="14.25" customHeight="1">
      <c r="B57" s="275"/>
      <c r="C57" s="275"/>
      <c r="D57" s="275"/>
      <c r="E57" s="275" t="s">
        <v>52</v>
      </c>
      <c r="F57" s="39">
        <v>200701</v>
      </c>
      <c r="G57" s="41">
        <v>139747</v>
      </c>
      <c r="H57" s="42" t="e">
        <f>+(#REF!+#REF!+#REF!+#REF!+#REF!)-'Resta Europa_comprovació'!G57</f>
        <v>#REF!</v>
      </c>
    </row>
    <row r="58" spans="2:8" ht="14.25" customHeight="1">
      <c r="B58" s="275"/>
      <c r="C58" s="275"/>
      <c r="D58" s="275"/>
      <c r="E58" s="275"/>
      <c r="F58" s="38">
        <v>200702</v>
      </c>
      <c r="G58" s="41">
        <v>147728</v>
      </c>
      <c r="H58" s="42" t="e">
        <f>+(#REF!+#REF!+#REF!+#REF!+#REF!)-'Resta Europa_comprovació'!G58</f>
        <v>#REF!</v>
      </c>
    </row>
    <row r="59" spans="2:8" ht="14.25" customHeight="1">
      <c r="B59" s="275"/>
      <c r="C59" s="275"/>
      <c r="D59" s="275"/>
      <c r="E59" s="275"/>
      <c r="F59" s="38">
        <v>200703</v>
      </c>
      <c r="G59" s="41">
        <v>206758</v>
      </c>
      <c r="H59" s="42" t="e">
        <f>+(#REF!+#REF!+#REF!+#REF!+#REF!)-'Resta Europa_comprovació'!G59</f>
        <v>#REF!</v>
      </c>
    </row>
    <row r="60" spans="2:8" ht="14.25" customHeight="1">
      <c r="B60" s="275"/>
      <c r="C60" s="275"/>
      <c r="D60" s="275"/>
      <c r="E60" s="275"/>
      <c r="F60" s="38">
        <v>200704</v>
      </c>
      <c r="G60" s="41">
        <v>218090</v>
      </c>
      <c r="H60" s="42" t="e">
        <f>+(#REF!+#REF!+#REF!+#REF!+#REF!)-'Resta Europa_comprovació'!G60</f>
        <v>#REF!</v>
      </c>
    </row>
    <row r="61" spans="2:8" ht="14.25" customHeight="1">
      <c r="B61" s="275"/>
      <c r="C61" s="275"/>
      <c r="D61" s="275"/>
      <c r="E61" s="275"/>
      <c r="F61" s="38">
        <v>200705</v>
      </c>
      <c r="G61" s="41">
        <v>263271</v>
      </c>
      <c r="H61" s="42" t="e">
        <f>+(#REF!+#REF!+#REF!+#REF!+#REF!)-'Resta Europa_comprovació'!G61</f>
        <v>#REF!</v>
      </c>
    </row>
    <row r="62" spans="2:8" ht="14.25" customHeight="1">
      <c r="B62" s="275"/>
      <c r="C62" s="275"/>
      <c r="D62" s="275"/>
      <c r="E62" s="275"/>
      <c r="F62" s="38">
        <v>200706</v>
      </c>
      <c r="G62" s="41">
        <v>288686</v>
      </c>
      <c r="H62" s="42" t="e">
        <f>+(#REF!+#REF!+#REF!+#REF!+#REF!)-'Resta Europa_comprovació'!G62</f>
        <v>#REF!</v>
      </c>
    </row>
    <row r="63" spans="2:8" ht="14.25" customHeight="1">
      <c r="B63" s="275"/>
      <c r="C63" s="275"/>
      <c r="D63" s="275"/>
      <c r="E63" s="275"/>
      <c r="F63" s="38">
        <v>200707</v>
      </c>
      <c r="G63" s="41">
        <v>336941</v>
      </c>
      <c r="H63" s="42" t="e">
        <f>+(#REF!+#REF!+#REF!+#REF!+#REF!)-'Resta Europa_comprovació'!G63</f>
        <v>#REF!</v>
      </c>
    </row>
    <row r="64" spans="2:8" ht="14.25" customHeight="1">
      <c r="B64" s="275"/>
      <c r="C64" s="275"/>
      <c r="D64" s="275"/>
      <c r="E64" s="275"/>
      <c r="F64" s="38">
        <v>200708</v>
      </c>
      <c r="G64" s="41">
        <v>300132</v>
      </c>
      <c r="H64" s="42" t="e">
        <f>+(#REF!+#REF!+#REF!+#REF!+#REF!)-'Resta Europa_comprovació'!G64</f>
        <v>#REF!</v>
      </c>
    </row>
    <row r="65" spans="2:8" ht="14.25" customHeight="1">
      <c r="B65" s="275"/>
      <c r="C65" s="275"/>
      <c r="D65" s="275"/>
      <c r="E65" s="275"/>
      <c r="F65" s="38">
        <v>200709</v>
      </c>
      <c r="G65" s="41">
        <v>322543</v>
      </c>
      <c r="H65" s="42" t="e">
        <f>+(#REF!+#REF!+#REF!+#REF!+#REF!)-'Resta Europa_comprovació'!G65</f>
        <v>#REF!</v>
      </c>
    </row>
    <row r="66" spans="2:8" ht="14.25" customHeight="1">
      <c r="B66" s="275"/>
      <c r="C66" s="275"/>
      <c r="D66" s="275"/>
      <c r="E66" s="275"/>
      <c r="F66" s="38">
        <v>200710</v>
      </c>
      <c r="G66" s="41">
        <v>269923</v>
      </c>
      <c r="H66" s="42" t="e">
        <f>+(#REF!+#REF!+#REF!+#REF!+#REF!)-'Resta Europa_comprovació'!G66</f>
        <v>#REF!</v>
      </c>
    </row>
    <row r="67" spans="2:8" ht="14.25" customHeight="1">
      <c r="B67" s="275"/>
      <c r="C67" s="275"/>
      <c r="D67" s="275"/>
      <c r="E67" s="275"/>
      <c r="F67" s="38">
        <v>200711</v>
      </c>
      <c r="G67" s="41">
        <v>180551</v>
      </c>
      <c r="H67" s="42" t="e">
        <f>+(#REF!+#REF!+#REF!+#REF!+#REF!)-'Resta Europa_comprovació'!G67</f>
        <v>#REF!</v>
      </c>
    </row>
    <row r="68" spans="2:8" ht="14.25" customHeight="1">
      <c r="B68" s="275"/>
      <c r="C68" s="275"/>
      <c r="D68" s="275"/>
      <c r="E68" s="275"/>
      <c r="F68" s="40">
        <v>200712</v>
      </c>
      <c r="G68" s="41">
        <v>182309</v>
      </c>
      <c r="H68" s="42" t="e">
        <f>+(#REF!+#REF!+#REF!+#REF!+#REF!)-'Resta Europa_comprovació'!G68</f>
        <v>#REF!</v>
      </c>
    </row>
    <row r="69" spans="2:8" ht="14.25" customHeight="1">
      <c r="B69" s="275"/>
      <c r="C69" s="275"/>
      <c r="D69" s="275"/>
      <c r="E69" s="275" t="s">
        <v>58</v>
      </c>
      <c r="F69" s="39">
        <v>200801</v>
      </c>
      <c r="G69" s="41">
        <v>147841</v>
      </c>
      <c r="H69" s="42" t="e">
        <f>+(#REF!+#REF!+#REF!+#REF!+#REF!)-'Resta Europa_comprovació'!G69</f>
        <v>#REF!</v>
      </c>
    </row>
    <row r="70" spans="2:8" ht="14.25" customHeight="1">
      <c r="B70" s="275"/>
      <c r="C70" s="275"/>
      <c r="D70" s="275"/>
      <c r="E70" s="275"/>
      <c r="F70" s="38">
        <v>200802</v>
      </c>
      <c r="G70" s="41">
        <v>208918</v>
      </c>
      <c r="H70" s="42" t="e">
        <f>+(#REF!+#REF!+#REF!+#REF!+#REF!)-'Resta Europa_comprovació'!G70</f>
        <v>#REF!</v>
      </c>
    </row>
    <row r="71" spans="2:8" ht="14.25" customHeight="1">
      <c r="B71" s="275"/>
      <c r="C71" s="275"/>
      <c r="D71" s="275"/>
      <c r="E71" s="275"/>
      <c r="F71" s="38">
        <v>200803</v>
      </c>
      <c r="G71" s="41">
        <v>255975</v>
      </c>
      <c r="H71" s="42" t="e">
        <f>+(#REF!+#REF!+#REF!+#REF!+#REF!)-'Resta Europa_comprovació'!G71</f>
        <v>#REF!</v>
      </c>
    </row>
    <row r="72" spans="2:8" ht="14.25" customHeight="1">
      <c r="B72" s="275"/>
      <c r="C72" s="275"/>
      <c r="D72" s="275"/>
      <c r="E72" s="275"/>
      <c r="F72" s="38">
        <v>200804</v>
      </c>
      <c r="G72" s="41">
        <v>269050</v>
      </c>
      <c r="H72" s="42" t="e">
        <f>+(#REF!+#REF!+#REF!+#REF!+#REF!)-'Resta Europa_comprovació'!G72</f>
        <v>#REF!</v>
      </c>
    </row>
    <row r="73" spans="2:8" ht="14.25" customHeight="1">
      <c r="B73" s="275"/>
      <c r="C73" s="275"/>
      <c r="D73" s="275"/>
      <c r="E73" s="275"/>
      <c r="F73" s="38">
        <v>200805</v>
      </c>
      <c r="G73" s="41">
        <v>285808</v>
      </c>
      <c r="H73" s="42" t="e">
        <f>+(#REF!+#REF!+#REF!+#REF!+#REF!)-'Resta Europa_comprovació'!G73</f>
        <v>#REF!</v>
      </c>
    </row>
    <row r="74" spans="2:8" ht="14.25" customHeight="1">
      <c r="B74" s="275"/>
      <c r="C74" s="275"/>
      <c r="D74" s="275"/>
      <c r="E74" s="275"/>
      <c r="F74" s="38">
        <v>200806</v>
      </c>
      <c r="G74" s="41">
        <v>337937</v>
      </c>
      <c r="H74" s="42" t="e">
        <f>+(#REF!+#REF!+#REF!+#REF!+#REF!)-'Resta Europa_comprovació'!G74</f>
        <v>#REF!</v>
      </c>
    </row>
    <row r="75" spans="2:8" ht="14.25" customHeight="1">
      <c r="B75" s="275"/>
      <c r="C75" s="275"/>
      <c r="D75" s="275"/>
      <c r="E75" s="275"/>
      <c r="F75" s="38">
        <v>200807</v>
      </c>
      <c r="G75" s="41">
        <v>410615</v>
      </c>
      <c r="H75" s="42" t="e">
        <f>+(#REF!+#REF!+#REF!+#REF!+#REF!)-'Resta Europa_comprovació'!G75</f>
        <v>#REF!</v>
      </c>
    </row>
    <row r="76" spans="2:8" ht="14.25" customHeight="1">
      <c r="B76" s="275"/>
      <c r="C76" s="275"/>
      <c r="D76" s="275"/>
      <c r="E76" s="275"/>
      <c r="F76" s="38">
        <v>200808</v>
      </c>
      <c r="G76" s="41">
        <v>380747</v>
      </c>
      <c r="H76" s="42" t="e">
        <f>+(#REF!+#REF!+#REF!+#REF!+#REF!)-'Resta Europa_comprovació'!G76</f>
        <v>#REF!</v>
      </c>
    </row>
    <row r="77" spans="2:8" ht="14.25" customHeight="1">
      <c r="B77" s="275"/>
      <c r="C77" s="275"/>
      <c r="D77" s="275"/>
      <c r="E77" s="275"/>
      <c r="F77" s="38">
        <v>200809</v>
      </c>
      <c r="G77" s="41">
        <v>298507</v>
      </c>
      <c r="H77" s="42" t="e">
        <f>+(#REF!+#REF!+#REF!+#REF!+#REF!)-'Resta Europa_comprovació'!G77</f>
        <v>#REF!</v>
      </c>
    </row>
    <row r="78" spans="2:8" ht="14.25" customHeight="1">
      <c r="B78" s="275"/>
      <c r="C78" s="275"/>
      <c r="D78" s="275"/>
      <c r="E78" s="275"/>
      <c r="F78" s="38">
        <v>200810</v>
      </c>
      <c r="G78" s="41">
        <v>225382</v>
      </c>
      <c r="H78" s="42" t="e">
        <f>+(#REF!+#REF!+#REF!+#REF!+#REF!)-'Resta Europa_comprovació'!G78</f>
        <v>#REF!</v>
      </c>
    </row>
    <row r="79" spans="2:8" ht="14.25" customHeight="1">
      <c r="B79" s="275"/>
      <c r="C79" s="275"/>
      <c r="D79" s="275"/>
      <c r="E79" s="275"/>
      <c r="F79" s="38">
        <v>200811</v>
      </c>
      <c r="G79" s="41">
        <v>154377</v>
      </c>
      <c r="H79" s="42" t="e">
        <f>+(#REF!+#REF!+#REF!+#REF!+#REF!)-'Resta Europa_comprovació'!G79</f>
        <v>#REF!</v>
      </c>
    </row>
    <row r="80" spans="2:8" ht="14.25" customHeight="1">
      <c r="B80" s="275"/>
      <c r="C80" s="275"/>
      <c r="D80" s="275"/>
      <c r="E80" s="275"/>
      <c r="F80" s="40">
        <v>200812</v>
      </c>
      <c r="G80" s="41">
        <v>169007</v>
      </c>
      <c r="H80" s="42" t="e">
        <f>+(#REF!+#REF!+#REF!+#REF!+#REF!)-'Resta Europa_comprovació'!G80</f>
        <v>#REF!</v>
      </c>
    </row>
    <row r="81" spans="2:8" ht="14.25" customHeight="1">
      <c r="B81" s="275"/>
      <c r="C81" s="275"/>
      <c r="D81" s="275"/>
      <c r="E81" s="275" t="s">
        <v>64</v>
      </c>
      <c r="F81" s="39">
        <v>200901</v>
      </c>
      <c r="G81" s="41">
        <v>137905</v>
      </c>
      <c r="H81" s="42" t="e">
        <f>+(#REF!+#REF!+#REF!+#REF!+#REF!)-'Resta Europa_comprovació'!G81</f>
        <v>#REF!</v>
      </c>
    </row>
    <row r="82" spans="2:8" ht="14.25" customHeight="1">
      <c r="B82" s="275"/>
      <c r="C82" s="275"/>
      <c r="D82" s="275"/>
      <c r="E82" s="275"/>
      <c r="F82" s="38">
        <v>200902</v>
      </c>
      <c r="G82" s="41">
        <v>186415</v>
      </c>
      <c r="H82" s="42" t="e">
        <f>+(#REF!+#REF!+#REF!+#REF!+#REF!)-'Resta Europa_comprovació'!G82</f>
        <v>#REF!</v>
      </c>
    </row>
    <row r="83" spans="2:8" ht="14.25" customHeight="1">
      <c r="B83" s="275"/>
      <c r="C83" s="275"/>
      <c r="D83" s="275"/>
      <c r="E83" s="275"/>
      <c r="F83" s="38">
        <v>200903</v>
      </c>
      <c r="G83" s="41">
        <v>202890</v>
      </c>
      <c r="H83" s="42" t="e">
        <f>+(#REF!+#REF!+#REF!+#REF!+#REF!)-'Resta Europa_comprovació'!G83</f>
        <v>#REF!</v>
      </c>
    </row>
    <row r="84" spans="2:8" ht="14.25" customHeight="1">
      <c r="B84" s="275"/>
      <c r="C84" s="275"/>
      <c r="D84" s="275"/>
      <c r="E84" s="275"/>
      <c r="F84" s="38">
        <v>200904</v>
      </c>
      <c r="G84" s="41">
        <v>249321</v>
      </c>
      <c r="H84" s="42" t="e">
        <f>+(#REF!+#REF!+#REF!+#REF!+#REF!)-'Resta Europa_comprovació'!G84</f>
        <v>#REF!</v>
      </c>
    </row>
    <row r="85" spans="2:8" ht="14.25" customHeight="1">
      <c r="B85" s="275"/>
      <c r="C85" s="275"/>
      <c r="D85" s="275"/>
      <c r="E85" s="275"/>
      <c r="F85" s="38">
        <v>200905</v>
      </c>
      <c r="G85" s="41">
        <v>243104</v>
      </c>
      <c r="H85" s="42" t="e">
        <f>+(#REF!+#REF!+#REF!+#REF!+#REF!)-'Resta Europa_comprovació'!G85</f>
        <v>#REF!</v>
      </c>
    </row>
    <row r="86" spans="2:8" ht="14.25" customHeight="1">
      <c r="B86" s="275"/>
      <c r="C86" s="275"/>
      <c r="D86" s="275"/>
      <c r="E86" s="275"/>
      <c r="F86" s="38">
        <v>200906</v>
      </c>
      <c r="G86" s="41">
        <v>292608</v>
      </c>
      <c r="H86" s="42" t="e">
        <f>+(#REF!+#REF!+#REF!+#REF!+#REF!)-'Resta Europa_comprovació'!G86</f>
        <v>#REF!</v>
      </c>
    </row>
    <row r="87" spans="2:8" ht="14.25" customHeight="1">
      <c r="B87" s="275"/>
      <c r="C87" s="275"/>
      <c r="D87" s="275"/>
      <c r="E87" s="275"/>
      <c r="F87" s="38">
        <v>200907</v>
      </c>
      <c r="G87" s="41">
        <v>350867</v>
      </c>
      <c r="H87" s="42" t="e">
        <f>+(#REF!+#REF!+#REF!+#REF!+#REF!)-'Resta Europa_comprovació'!G87</f>
        <v>#REF!</v>
      </c>
    </row>
    <row r="88" spans="2:8" ht="14.25" customHeight="1">
      <c r="B88" s="275"/>
      <c r="C88" s="275"/>
      <c r="D88" s="275"/>
      <c r="E88" s="275"/>
      <c r="F88" s="38">
        <v>200908</v>
      </c>
      <c r="G88" s="41">
        <v>299746</v>
      </c>
      <c r="H88" s="42" t="e">
        <f>+(#REF!+#REF!+#REF!+#REF!+#REF!)-'Resta Europa_comprovació'!G88</f>
        <v>#REF!</v>
      </c>
    </row>
    <row r="89" spans="2:8" ht="14.25" customHeight="1">
      <c r="B89" s="275"/>
      <c r="C89" s="275"/>
      <c r="D89" s="275"/>
      <c r="E89" s="275"/>
      <c r="F89" s="38">
        <v>200909</v>
      </c>
      <c r="G89" s="41">
        <v>271685</v>
      </c>
      <c r="H89" s="42" t="e">
        <f>+(#REF!+#REF!+#REF!+#REF!+#REF!)-'Resta Europa_comprovació'!G89</f>
        <v>#REF!</v>
      </c>
    </row>
    <row r="90" spans="2:8" ht="14.25" customHeight="1">
      <c r="B90" s="275"/>
      <c r="C90" s="275"/>
      <c r="D90" s="275"/>
      <c r="E90" s="275"/>
      <c r="F90" s="38">
        <v>200910</v>
      </c>
      <c r="G90" s="41">
        <v>258505</v>
      </c>
      <c r="H90" s="42" t="e">
        <f>+(#REF!+#REF!+#REF!+#REF!+#REF!)-'Resta Europa_comprovació'!G90</f>
        <v>#REF!</v>
      </c>
    </row>
    <row r="91" spans="2:8" ht="14.25" customHeight="1">
      <c r="B91" s="275"/>
      <c r="C91" s="275"/>
      <c r="D91" s="275"/>
      <c r="E91" s="275"/>
      <c r="F91" s="38">
        <v>200911</v>
      </c>
      <c r="G91" s="41">
        <v>149181</v>
      </c>
      <c r="H91" s="42" t="e">
        <f>+(#REF!+#REF!+#REF!+#REF!+#REF!)-'Resta Europa_comprovació'!G91</f>
        <v>#REF!</v>
      </c>
    </row>
    <row r="92" spans="2:8" ht="14.25" customHeight="1">
      <c r="B92" s="275"/>
      <c r="C92" s="275"/>
      <c r="D92" s="275"/>
      <c r="E92" s="275"/>
      <c r="F92" s="40">
        <v>200912</v>
      </c>
      <c r="G92" s="41">
        <v>151324</v>
      </c>
      <c r="H92" s="42" t="e">
        <f>+(#REF!+#REF!+#REF!+#REF!+#REF!)-'Resta Europa_comprovació'!G92</f>
        <v>#REF!</v>
      </c>
    </row>
    <row r="93" spans="2:8" ht="14.25" customHeight="1">
      <c r="B93" s="275"/>
      <c r="C93" s="275"/>
      <c r="D93" s="275"/>
      <c r="E93" s="275" t="s">
        <v>70</v>
      </c>
      <c r="F93" s="39">
        <v>201001</v>
      </c>
      <c r="G93" s="41">
        <v>146226</v>
      </c>
      <c r="H93" s="42" t="e">
        <f>+(#REF!+#REF!+#REF!+#REF!+#REF!)-'Resta Europa_comprovació'!G93</f>
        <v>#REF!</v>
      </c>
    </row>
    <row r="94" spans="2:8" ht="14.25" customHeight="1">
      <c r="B94" s="275"/>
      <c r="C94" s="275"/>
      <c r="D94" s="275"/>
      <c r="E94" s="275"/>
      <c r="F94" s="38">
        <v>201002</v>
      </c>
      <c r="G94" s="41">
        <v>174920</v>
      </c>
      <c r="H94" s="42" t="e">
        <f>+(#REF!+#REF!+#REF!+#REF!+#REF!)-'Resta Europa_comprovació'!G94</f>
        <v>#REF!</v>
      </c>
    </row>
    <row r="95" spans="2:8" ht="14.25" customHeight="1">
      <c r="B95" s="275"/>
      <c r="C95" s="275"/>
      <c r="D95" s="275"/>
      <c r="E95" s="275"/>
      <c r="F95" s="38">
        <v>201003</v>
      </c>
      <c r="G95" s="41">
        <v>231247</v>
      </c>
      <c r="H95" s="42" t="e">
        <f>+(#REF!+#REF!+#REF!+#REF!+#REF!)-'Resta Europa_comprovació'!G95</f>
        <v>#REF!</v>
      </c>
    </row>
    <row r="96" spans="2:8" ht="14.25" customHeight="1">
      <c r="B96" s="275"/>
      <c r="C96" s="275"/>
      <c r="D96" s="275"/>
      <c r="E96" s="275"/>
      <c r="F96" s="38">
        <v>201004</v>
      </c>
      <c r="G96" s="41">
        <v>289584</v>
      </c>
      <c r="H96" s="42" t="e">
        <f>+(#REF!+#REF!+#REF!+#REF!+#REF!)-'Resta Europa_comprovació'!G96</f>
        <v>#REF!</v>
      </c>
    </row>
    <row r="97" spans="2:8" ht="14.25" customHeight="1">
      <c r="B97" s="275"/>
      <c r="C97" s="275"/>
      <c r="D97" s="275"/>
      <c r="E97" s="275"/>
      <c r="F97" s="38">
        <v>201005</v>
      </c>
      <c r="G97" s="41">
        <v>298131</v>
      </c>
      <c r="H97" s="42" t="e">
        <f>+(#REF!+#REF!+#REF!+#REF!+#REF!)-'Resta Europa_comprovació'!G97</f>
        <v>#REF!</v>
      </c>
    </row>
    <row r="98" spans="2:8" ht="14.25" customHeight="1">
      <c r="B98" s="275"/>
      <c r="C98" s="275"/>
      <c r="D98" s="275"/>
      <c r="E98" s="275"/>
      <c r="F98" s="38">
        <v>201006</v>
      </c>
      <c r="G98" s="41">
        <v>336444</v>
      </c>
      <c r="H98" s="42" t="e">
        <f>+(#REF!+#REF!+#REF!+#REF!+#REF!)-'Resta Europa_comprovació'!G98</f>
        <v>#REF!</v>
      </c>
    </row>
    <row r="99" spans="2:8" ht="14.25" customHeight="1">
      <c r="B99" s="275"/>
      <c r="C99" s="275"/>
      <c r="D99" s="275"/>
      <c r="E99" s="275"/>
      <c r="F99" s="38">
        <v>201007</v>
      </c>
      <c r="G99" s="41">
        <v>415554</v>
      </c>
      <c r="H99" s="42" t="e">
        <f>+(#REF!+#REF!+#REF!+#REF!+#REF!)-'Resta Europa_comprovació'!G99</f>
        <v>#REF!</v>
      </c>
    </row>
    <row r="100" spans="2:8" ht="14.25" customHeight="1">
      <c r="B100" s="275"/>
      <c r="C100" s="275"/>
      <c r="D100" s="275"/>
      <c r="E100" s="275"/>
      <c r="F100" s="38">
        <v>201008</v>
      </c>
      <c r="G100" s="41">
        <v>364388</v>
      </c>
      <c r="H100" s="42" t="e">
        <f>+(#REF!+#REF!+#REF!+#REF!+#REF!)-'Resta Europa_comprovació'!G100</f>
        <v>#REF!</v>
      </c>
    </row>
    <row r="101" spans="2:8" ht="14.25" customHeight="1">
      <c r="B101" s="275"/>
      <c r="C101" s="275"/>
      <c r="D101" s="275"/>
      <c r="E101" s="275"/>
      <c r="F101" s="38">
        <v>201009</v>
      </c>
      <c r="G101" s="41">
        <v>344573</v>
      </c>
      <c r="H101" s="42" t="e">
        <f>+(#REF!+#REF!+#REF!+#REF!+#REF!)-'Resta Europa_comprovació'!G101</f>
        <v>#REF!</v>
      </c>
    </row>
    <row r="102" spans="2:8" ht="14.25" customHeight="1">
      <c r="B102" s="275"/>
      <c r="C102" s="275"/>
      <c r="D102" s="275"/>
      <c r="E102" s="275"/>
      <c r="F102" s="38">
        <v>201010</v>
      </c>
      <c r="G102" s="41">
        <v>289286</v>
      </c>
      <c r="H102" s="42" t="e">
        <f>+(#REF!+#REF!+#REF!+#REF!+#REF!)-'Resta Europa_comprovació'!G102</f>
        <v>#REF!</v>
      </c>
    </row>
    <row r="103" spans="2:8" ht="14.25" customHeight="1">
      <c r="B103" s="275"/>
      <c r="C103" s="275"/>
      <c r="D103" s="275"/>
      <c r="E103" s="275"/>
      <c r="F103" s="38">
        <v>201011</v>
      </c>
      <c r="G103" s="41">
        <v>173676</v>
      </c>
      <c r="H103" s="42" t="e">
        <f>+(#REF!+#REF!+#REF!+#REF!+#REF!)-'Resta Europa_comprovació'!G103</f>
        <v>#REF!</v>
      </c>
    </row>
    <row r="104" spans="2:8" ht="14.25" customHeight="1">
      <c r="B104" s="275"/>
      <c r="C104" s="275"/>
      <c r="D104" s="275"/>
      <c r="E104" s="275"/>
      <c r="F104" s="40">
        <v>201012</v>
      </c>
      <c r="G104" s="41">
        <v>152270</v>
      </c>
      <c r="H104" s="42" t="e">
        <f>+(#REF!+#REF!+#REF!+#REF!+#REF!)-'Resta Europa_comprovació'!G104</f>
        <v>#REF!</v>
      </c>
    </row>
    <row r="105" spans="2:8" ht="14.25" customHeight="1">
      <c r="B105" s="275"/>
      <c r="C105" s="275"/>
      <c r="D105" s="275"/>
      <c r="E105" s="275" t="s">
        <v>76</v>
      </c>
      <c r="F105" s="39">
        <v>201101</v>
      </c>
      <c r="G105" s="41">
        <v>142951</v>
      </c>
      <c r="H105" s="42" t="e">
        <f>+(#REF!+#REF!+#REF!+#REF!+#REF!)-'Resta Europa_comprovació'!G105</f>
        <v>#REF!</v>
      </c>
    </row>
    <row r="106" spans="2:8" ht="14.25" customHeight="1">
      <c r="B106" s="275"/>
      <c r="C106" s="275"/>
      <c r="D106" s="275"/>
      <c r="E106" s="275"/>
      <c r="F106" s="38">
        <v>201102</v>
      </c>
      <c r="G106" s="41">
        <v>145742</v>
      </c>
      <c r="H106" s="42" t="e">
        <f>+(#REF!+#REF!+#REF!+#REF!+#REF!)-'Resta Europa_comprovació'!G106</f>
        <v>#REF!</v>
      </c>
    </row>
    <row r="107" spans="2:8" ht="14.25" customHeight="1">
      <c r="B107" s="275"/>
      <c r="C107" s="275"/>
      <c r="D107" s="275"/>
      <c r="E107" s="275"/>
      <c r="F107" s="38">
        <v>201103</v>
      </c>
      <c r="G107" s="41">
        <v>184665</v>
      </c>
      <c r="H107" s="42" t="e">
        <f>+(#REF!+#REF!+#REF!+#REF!+#REF!)-'Resta Europa_comprovació'!G107</f>
        <v>#REF!</v>
      </c>
    </row>
    <row r="108" spans="2:8" ht="14.25" customHeight="1">
      <c r="B108" s="275"/>
      <c r="C108" s="275"/>
      <c r="D108" s="275"/>
      <c r="E108" s="275"/>
      <c r="F108" s="38">
        <v>201104</v>
      </c>
      <c r="G108" s="41">
        <v>253362</v>
      </c>
      <c r="H108" s="42" t="e">
        <f>+(#REF!+#REF!+#REF!+#REF!+#REF!)-'Resta Europa_comprovació'!G108</f>
        <v>#REF!</v>
      </c>
    </row>
    <row r="109" spans="2:8" ht="14.25" customHeight="1">
      <c r="B109" s="275"/>
      <c r="C109" s="275"/>
      <c r="D109" s="275"/>
      <c r="E109" s="275"/>
      <c r="F109" s="38">
        <v>201105</v>
      </c>
      <c r="G109" s="41">
        <v>352529</v>
      </c>
      <c r="H109" s="42" t="e">
        <f>+(#REF!+#REF!+#REF!+#REF!+#REF!)-'Resta Europa_comprovació'!G109</f>
        <v>#REF!</v>
      </c>
    </row>
    <row r="110" spans="2:8" ht="14.25" customHeight="1">
      <c r="B110" s="275"/>
      <c r="C110" s="275"/>
      <c r="D110" s="275"/>
      <c r="E110" s="275"/>
      <c r="F110" s="38">
        <v>201106</v>
      </c>
      <c r="G110" s="41">
        <v>381583</v>
      </c>
      <c r="H110" s="42" t="e">
        <f>+(#REF!+#REF!+#REF!+#REF!+#REF!)-'Resta Europa_comprovació'!G110</f>
        <v>#REF!</v>
      </c>
    </row>
    <row r="111" spans="2:8" ht="14.25" customHeight="1">
      <c r="B111" s="275"/>
      <c r="C111" s="275"/>
      <c r="D111" s="275"/>
      <c r="E111" s="275"/>
      <c r="F111" s="38">
        <v>201107</v>
      </c>
      <c r="G111" s="41">
        <v>426916</v>
      </c>
      <c r="H111" s="42" t="e">
        <f>+(#REF!+#REF!+#REF!+#REF!+#REF!)-'Resta Europa_comprovació'!G111</f>
        <v>#REF!</v>
      </c>
    </row>
    <row r="112" spans="2:8" ht="14.25" customHeight="1">
      <c r="B112" s="275"/>
      <c r="C112" s="275"/>
      <c r="D112" s="275"/>
      <c r="E112" s="275"/>
      <c r="F112" s="38">
        <v>201108</v>
      </c>
      <c r="G112" s="41">
        <v>408438</v>
      </c>
      <c r="H112" s="42" t="e">
        <f>+(#REF!+#REF!+#REF!+#REF!+#REF!)-'Resta Europa_comprovació'!G112</f>
        <v>#REF!</v>
      </c>
    </row>
    <row r="113" spans="2:8" ht="14.25" customHeight="1">
      <c r="B113" s="275"/>
      <c r="C113" s="275"/>
      <c r="D113" s="275"/>
      <c r="E113" s="275"/>
      <c r="F113" s="38">
        <v>201109</v>
      </c>
      <c r="G113" s="41">
        <v>363507</v>
      </c>
      <c r="H113" s="42" t="e">
        <f>+(#REF!+#REF!+#REF!+#REF!+#REF!)-'Resta Europa_comprovació'!G113</f>
        <v>#REF!</v>
      </c>
    </row>
    <row r="114" spans="2:8" ht="14.25" customHeight="1">
      <c r="B114" s="275"/>
      <c r="C114" s="275"/>
      <c r="D114" s="275"/>
      <c r="E114" s="275"/>
      <c r="F114" s="38">
        <v>201110</v>
      </c>
      <c r="G114" s="41">
        <v>262259</v>
      </c>
      <c r="H114" s="42" t="e">
        <f>+(#REF!+#REF!+#REF!+#REF!+#REF!)-'Resta Europa_comprovació'!G114</f>
        <v>#REF!</v>
      </c>
    </row>
    <row r="115" spans="2:8" ht="14.25" customHeight="1">
      <c r="B115" s="275"/>
      <c r="C115" s="275"/>
      <c r="D115" s="275"/>
      <c r="E115" s="275"/>
      <c r="F115" s="38">
        <v>201111</v>
      </c>
      <c r="G115" s="41">
        <v>192017</v>
      </c>
      <c r="H115" s="42" t="e">
        <f>+(#REF!+#REF!+#REF!+#REF!+#REF!)-'Resta Europa_comprovació'!G115</f>
        <v>#REF!</v>
      </c>
    </row>
    <row r="116" spans="2:8" ht="14.25" customHeight="1">
      <c r="B116" s="275"/>
      <c r="C116" s="275"/>
      <c r="D116" s="275"/>
      <c r="E116" s="275"/>
      <c r="F116" s="40">
        <v>201112</v>
      </c>
      <c r="G116" s="41">
        <v>151251</v>
      </c>
      <c r="H116" s="42" t="e">
        <f>+(#REF!+#REF!+#REF!+#REF!+#REF!)-'Resta Europa_comprovació'!G116</f>
        <v>#REF!</v>
      </c>
    </row>
    <row r="117" spans="2:8" ht="14.25" customHeight="1">
      <c r="B117" s="275"/>
      <c r="C117" s="275"/>
      <c r="D117" s="275"/>
      <c r="E117" s="275" t="s">
        <v>80</v>
      </c>
      <c r="F117" s="39">
        <v>201201</v>
      </c>
      <c r="G117" s="41">
        <v>141603</v>
      </c>
      <c r="H117" s="42" t="e">
        <f>+(#REF!+#REF!+#REF!+#REF!+#REF!)-'Resta Europa_comprovació'!G117</f>
        <v>#REF!</v>
      </c>
    </row>
    <row r="118" spans="2:8" ht="14.25" customHeight="1">
      <c r="B118" s="275"/>
      <c r="C118" s="275"/>
      <c r="D118" s="275"/>
      <c r="E118" s="275"/>
      <c r="F118" s="38">
        <v>201202</v>
      </c>
      <c r="G118" s="41">
        <v>155698</v>
      </c>
      <c r="H118" s="42" t="e">
        <f>+(#REF!+#REF!+#REF!+#REF!+#REF!)-'Resta Europa_comprovació'!G118</f>
        <v>#REF!</v>
      </c>
    </row>
    <row r="119" spans="2:8" ht="14.25" customHeight="1">
      <c r="B119" s="275"/>
      <c r="C119" s="275"/>
      <c r="D119" s="275"/>
      <c r="E119" s="275"/>
      <c r="F119" s="38">
        <v>201203</v>
      </c>
      <c r="G119" s="41">
        <v>193898</v>
      </c>
      <c r="H119" s="42" t="e">
        <f>+(#REF!+#REF!+#REF!+#REF!+#REF!)-'Resta Europa_comprovació'!G119</f>
        <v>#REF!</v>
      </c>
    </row>
    <row r="120" spans="2:8" ht="14.25" customHeight="1">
      <c r="B120" s="275"/>
      <c r="C120" s="275"/>
      <c r="D120" s="275"/>
      <c r="E120" s="275"/>
      <c r="F120" s="38">
        <v>201204</v>
      </c>
      <c r="G120" s="41">
        <v>289096</v>
      </c>
      <c r="H120" s="42" t="e">
        <f>+(#REF!+#REF!+#REF!+#REF!+#REF!)-'Resta Europa_comprovació'!G120</f>
        <v>#REF!</v>
      </c>
    </row>
  </sheetData>
  <sheetProtection selectLockedCells="1" selectUnlockedCells="1"/>
  <mergeCells count="14">
    <mergeCell ref="E33:E44"/>
    <mergeCell ref="E45:E56"/>
    <mergeCell ref="E57:E68"/>
    <mergeCell ref="E69:E80"/>
    <mergeCell ref="E81:E92"/>
    <mergeCell ref="E93:E104"/>
    <mergeCell ref="E105:E116"/>
    <mergeCell ref="E117:E120"/>
    <mergeCell ref="B8:F8"/>
    <mergeCell ref="B9:B120"/>
    <mergeCell ref="C9:C120"/>
    <mergeCell ref="D9:D120"/>
    <mergeCell ref="E9:E20"/>
    <mergeCell ref="E21:E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12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7.7109375" style="0" customWidth="1"/>
    <col min="6" max="6" width="21.8515625" style="0" customWidth="1"/>
    <col min="7" max="7" width="16.7109375" style="0" customWidth="1"/>
  </cols>
  <sheetData>
    <row r="4" ht="13.5">
      <c r="B4" s="11" t="s">
        <v>82</v>
      </c>
    </row>
    <row r="8" spans="2:7" ht="12" customHeight="1">
      <c r="B8" s="276"/>
      <c r="C8" s="276"/>
      <c r="D8" s="276"/>
      <c r="E8" s="276"/>
      <c r="F8" s="276"/>
      <c r="G8" s="7" t="s">
        <v>33</v>
      </c>
    </row>
    <row r="9" spans="2:8" ht="12" customHeight="1">
      <c r="B9" s="275" t="s">
        <v>34</v>
      </c>
      <c r="C9" s="275" t="s">
        <v>35</v>
      </c>
      <c r="D9" s="275" t="s">
        <v>36</v>
      </c>
      <c r="E9" s="275" t="s">
        <v>37</v>
      </c>
      <c r="F9" s="39">
        <v>200301</v>
      </c>
      <c r="G9" s="41">
        <v>32236</v>
      </c>
      <c r="H9" s="42" t="e">
        <f>+(#REF!+#REF!+#REF!)-Resta_món_comprovació!G9</f>
        <v>#REF!</v>
      </c>
    </row>
    <row r="10" spans="2:8" ht="12" customHeight="1">
      <c r="B10" s="275"/>
      <c r="C10" s="275"/>
      <c r="D10" s="275"/>
      <c r="E10" s="275"/>
      <c r="F10" s="38">
        <v>200302</v>
      </c>
      <c r="G10" s="41">
        <v>29646</v>
      </c>
      <c r="H10" s="42" t="e">
        <f>+(#REF!+#REF!+#REF!)-Resta_món_comprovació!G10</f>
        <v>#REF!</v>
      </c>
    </row>
    <row r="11" spans="2:8" ht="12" customHeight="1">
      <c r="B11" s="275"/>
      <c r="C11" s="275"/>
      <c r="D11" s="275"/>
      <c r="E11" s="275"/>
      <c r="F11" s="38">
        <v>200303</v>
      </c>
      <c r="G11" s="41">
        <v>52011</v>
      </c>
      <c r="H11" s="42" t="e">
        <f>+(#REF!+#REF!+#REF!)-Resta_món_comprovació!G11</f>
        <v>#REF!</v>
      </c>
    </row>
    <row r="12" spans="2:8" ht="12" customHeight="1">
      <c r="B12" s="275"/>
      <c r="C12" s="275"/>
      <c r="D12" s="275"/>
      <c r="E12" s="275"/>
      <c r="F12" s="38">
        <v>200304</v>
      </c>
      <c r="G12" s="41">
        <v>45803</v>
      </c>
      <c r="H12" s="42" t="e">
        <f>+(#REF!+#REF!+#REF!)-Resta_món_comprovació!G12</f>
        <v>#REF!</v>
      </c>
    </row>
    <row r="13" spans="2:8" ht="12" customHeight="1">
      <c r="B13" s="275"/>
      <c r="C13" s="275"/>
      <c r="D13" s="275"/>
      <c r="E13" s="275"/>
      <c r="F13" s="38">
        <v>200305</v>
      </c>
      <c r="G13" s="41">
        <v>57159</v>
      </c>
      <c r="H13" s="42" t="e">
        <f>+(#REF!+#REF!+#REF!)-Resta_món_comprovació!G13</f>
        <v>#REF!</v>
      </c>
    </row>
    <row r="14" spans="2:8" ht="12" customHeight="1">
      <c r="B14" s="275"/>
      <c r="C14" s="275"/>
      <c r="D14" s="275"/>
      <c r="E14" s="275"/>
      <c r="F14" s="38">
        <v>200306</v>
      </c>
      <c r="G14" s="41">
        <v>73126</v>
      </c>
      <c r="H14" s="42" t="e">
        <f>+(#REF!+#REF!+#REF!)-Resta_món_comprovació!G14</f>
        <v>#REF!</v>
      </c>
    </row>
    <row r="15" spans="2:8" ht="12" customHeight="1">
      <c r="B15" s="275"/>
      <c r="C15" s="275"/>
      <c r="D15" s="275"/>
      <c r="E15" s="275"/>
      <c r="F15" s="38">
        <v>200307</v>
      </c>
      <c r="G15" s="41">
        <v>83723</v>
      </c>
      <c r="H15" s="42" t="e">
        <f>+(#REF!+#REF!+#REF!)-Resta_món_comprovació!G15</f>
        <v>#REF!</v>
      </c>
    </row>
    <row r="16" spans="2:8" ht="12" customHeight="1">
      <c r="B16" s="275"/>
      <c r="C16" s="275"/>
      <c r="D16" s="275"/>
      <c r="E16" s="275"/>
      <c r="F16" s="38">
        <v>200308</v>
      </c>
      <c r="G16" s="41">
        <v>73627</v>
      </c>
      <c r="H16" s="42" t="e">
        <f>+(#REF!+#REF!+#REF!)-Resta_món_comprovació!G16</f>
        <v>#REF!</v>
      </c>
    </row>
    <row r="17" spans="2:8" ht="12" customHeight="1">
      <c r="B17" s="275"/>
      <c r="C17" s="275"/>
      <c r="D17" s="275"/>
      <c r="E17" s="275"/>
      <c r="F17" s="38">
        <v>200309</v>
      </c>
      <c r="G17" s="41">
        <v>67147</v>
      </c>
      <c r="H17" s="42" t="e">
        <f>+(#REF!+#REF!+#REF!)-Resta_món_comprovació!G17</f>
        <v>#REF!</v>
      </c>
    </row>
    <row r="18" spans="2:8" ht="12" customHeight="1">
      <c r="B18" s="275"/>
      <c r="C18" s="275"/>
      <c r="D18" s="275"/>
      <c r="E18" s="275"/>
      <c r="F18" s="38">
        <v>200310</v>
      </c>
      <c r="G18" s="41">
        <v>63959</v>
      </c>
      <c r="H18" s="42" t="e">
        <f>+(#REF!+#REF!+#REF!)-Resta_món_comprovació!G18</f>
        <v>#REF!</v>
      </c>
    </row>
    <row r="19" spans="2:8" ht="12" customHeight="1">
      <c r="B19" s="275"/>
      <c r="C19" s="275"/>
      <c r="D19" s="275"/>
      <c r="E19" s="275"/>
      <c r="F19" s="38">
        <v>200311</v>
      </c>
      <c r="G19" s="41">
        <v>38018</v>
      </c>
      <c r="H19" s="42" t="e">
        <f>+(#REF!+#REF!+#REF!)-Resta_món_comprovació!G19</f>
        <v>#REF!</v>
      </c>
    </row>
    <row r="20" spans="2:8" ht="12" customHeight="1">
      <c r="B20" s="275"/>
      <c r="C20" s="275"/>
      <c r="D20" s="275"/>
      <c r="E20" s="275"/>
      <c r="F20" s="40">
        <v>200312</v>
      </c>
      <c r="G20" s="41">
        <v>55481</v>
      </c>
      <c r="H20" s="42" t="e">
        <f>+(#REF!+#REF!+#REF!)-Resta_món_comprovació!G20</f>
        <v>#REF!</v>
      </c>
    </row>
    <row r="21" spans="2:8" ht="12" customHeight="1">
      <c r="B21" s="275"/>
      <c r="C21" s="275"/>
      <c r="D21" s="275"/>
      <c r="E21" s="275" t="s">
        <v>38</v>
      </c>
      <c r="F21" s="39">
        <v>200401</v>
      </c>
      <c r="G21" s="41">
        <v>39604</v>
      </c>
      <c r="H21" s="42" t="e">
        <f>+(#REF!+#REF!+#REF!)-Resta_món_comprovació!G21</f>
        <v>#REF!</v>
      </c>
    </row>
    <row r="22" spans="2:8" ht="12" customHeight="1">
      <c r="B22" s="275"/>
      <c r="C22" s="275"/>
      <c r="D22" s="275"/>
      <c r="E22" s="275"/>
      <c r="F22" s="38">
        <v>200402</v>
      </c>
      <c r="G22" s="41">
        <v>36281</v>
      </c>
      <c r="H22" s="42" t="e">
        <f>+(#REF!+#REF!+#REF!)-Resta_món_comprovació!G22</f>
        <v>#REF!</v>
      </c>
    </row>
    <row r="23" spans="2:8" ht="12" customHeight="1">
      <c r="B23" s="275"/>
      <c r="C23" s="275"/>
      <c r="D23" s="275"/>
      <c r="E23" s="275"/>
      <c r="F23" s="38">
        <v>200403</v>
      </c>
      <c r="G23" s="41">
        <v>59504</v>
      </c>
      <c r="H23" s="42" t="e">
        <f>+(#REF!+#REF!+#REF!)-Resta_món_comprovació!G23</f>
        <v>#REF!</v>
      </c>
    </row>
    <row r="24" spans="2:8" ht="12" customHeight="1">
      <c r="B24" s="275"/>
      <c r="C24" s="275"/>
      <c r="D24" s="275"/>
      <c r="E24" s="275"/>
      <c r="F24" s="38">
        <v>200404</v>
      </c>
      <c r="G24" s="41">
        <v>50588</v>
      </c>
      <c r="H24" s="42" t="e">
        <f>+(#REF!+#REF!+#REF!)-Resta_món_comprovació!G24</f>
        <v>#REF!</v>
      </c>
    </row>
    <row r="25" spans="2:8" ht="12" customHeight="1">
      <c r="B25" s="275"/>
      <c r="C25" s="275"/>
      <c r="D25" s="275"/>
      <c r="E25" s="275"/>
      <c r="F25" s="38">
        <v>200405</v>
      </c>
      <c r="G25" s="41">
        <v>62218</v>
      </c>
      <c r="H25" s="42" t="e">
        <f>+(#REF!+#REF!+#REF!)-Resta_món_comprovació!G25</f>
        <v>#REF!</v>
      </c>
    </row>
    <row r="26" spans="2:8" ht="12" customHeight="1">
      <c r="B26" s="275"/>
      <c r="C26" s="275"/>
      <c r="D26" s="275"/>
      <c r="E26" s="275"/>
      <c r="F26" s="38">
        <v>200406</v>
      </c>
      <c r="G26" s="41">
        <v>58475</v>
      </c>
      <c r="H26" s="42" t="e">
        <f>+(#REF!+#REF!+#REF!)-Resta_món_comprovació!G26</f>
        <v>#REF!</v>
      </c>
    </row>
    <row r="27" spans="2:8" ht="12" customHeight="1">
      <c r="B27" s="275"/>
      <c r="C27" s="275"/>
      <c r="D27" s="275"/>
      <c r="E27" s="275"/>
      <c r="F27" s="38">
        <v>200407</v>
      </c>
      <c r="G27" s="41">
        <v>70029</v>
      </c>
      <c r="H27" s="42" t="e">
        <f>+(#REF!+#REF!+#REF!)-Resta_món_comprovació!G27</f>
        <v>#REF!</v>
      </c>
    </row>
    <row r="28" spans="2:8" ht="12" customHeight="1">
      <c r="B28" s="275"/>
      <c r="C28" s="275"/>
      <c r="D28" s="275"/>
      <c r="E28" s="275"/>
      <c r="F28" s="38">
        <v>200408</v>
      </c>
      <c r="G28" s="41">
        <v>72461</v>
      </c>
      <c r="H28" s="42" t="e">
        <f>+(#REF!+#REF!+#REF!)-Resta_món_comprovació!G28</f>
        <v>#REF!</v>
      </c>
    </row>
    <row r="29" spans="2:8" ht="12" customHeight="1">
      <c r="B29" s="275"/>
      <c r="C29" s="275"/>
      <c r="D29" s="275"/>
      <c r="E29" s="275"/>
      <c r="F29" s="38">
        <v>200409</v>
      </c>
      <c r="G29" s="41">
        <v>59826</v>
      </c>
      <c r="H29" s="42" t="e">
        <f>+(#REF!+#REF!+#REF!)-Resta_món_comprovació!G29</f>
        <v>#REF!</v>
      </c>
    </row>
    <row r="30" spans="2:8" ht="12" customHeight="1">
      <c r="B30" s="275"/>
      <c r="C30" s="275"/>
      <c r="D30" s="275"/>
      <c r="E30" s="275"/>
      <c r="F30" s="38">
        <v>200410</v>
      </c>
      <c r="G30" s="41">
        <v>64285</v>
      </c>
      <c r="H30" s="42" t="e">
        <f>+(#REF!+#REF!+#REF!)-Resta_món_comprovació!G30</f>
        <v>#REF!</v>
      </c>
    </row>
    <row r="31" spans="2:8" ht="12" customHeight="1">
      <c r="B31" s="275"/>
      <c r="C31" s="275"/>
      <c r="D31" s="275"/>
      <c r="E31" s="275"/>
      <c r="F31" s="38">
        <v>200411</v>
      </c>
      <c r="G31" s="41">
        <v>53370</v>
      </c>
      <c r="H31" s="42" t="e">
        <f>+(#REF!+#REF!+#REF!)-Resta_món_comprovació!G31</f>
        <v>#REF!</v>
      </c>
    </row>
    <row r="32" spans="2:8" ht="12" customHeight="1">
      <c r="B32" s="275"/>
      <c r="C32" s="275"/>
      <c r="D32" s="275"/>
      <c r="E32" s="275"/>
      <c r="F32" s="40">
        <v>200412</v>
      </c>
      <c r="G32" s="41">
        <v>58469</v>
      </c>
      <c r="H32" s="42" t="e">
        <f>+(#REF!+#REF!+#REF!)-Resta_món_comprovació!G32</f>
        <v>#REF!</v>
      </c>
    </row>
    <row r="33" spans="2:8" ht="12" customHeight="1">
      <c r="B33" s="275"/>
      <c r="C33" s="275"/>
      <c r="D33" s="275"/>
      <c r="E33" s="275" t="s">
        <v>40</v>
      </c>
      <c r="F33" s="39">
        <v>200501</v>
      </c>
      <c r="G33" s="41">
        <v>59656</v>
      </c>
      <c r="H33" s="42" t="e">
        <f>+(#REF!+#REF!+#REF!)-Resta_món_comprovació!G33</f>
        <v>#REF!</v>
      </c>
    </row>
    <row r="34" spans="2:8" ht="12" customHeight="1">
      <c r="B34" s="275"/>
      <c r="C34" s="275"/>
      <c r="D34" s="275"/>
      <c r="E34" s="275"/>
      <c r="F34" s="38">
        <v>200502</v>
      </c>
      <c r="G34" s="41">
        <v>54000</v>
      </c>
      <c r="H34" s="42" t="e">
        <f>+(#REF!+#REF!+#REF!)-Resta_món_comprovació!G34</f>
        <v>#REF!</v>
      </c>
    </row>
    <row r="35" spans="2:8" ht="12" customHeight="1">
      <c r="B35" s="275"/>
      <c r="C35" s="275"/>
      <c r="D35" s="275"/>
      <c r="E35" s="275"/>
      <c r="F35" s="38">
        <v>200503</v>
      </c>
      <c r="G35" s="41">
        <v>60758</v>
      </c>
      <c r="H35" s="42" t="e">
        <f>+(#REF!+#REF!+#REF!)-Resta_món_comprovació!G35</f>
        <v>#REF!</v>
      </c>
    </row>
    <row r="36" spans="2:8" ht="12" customHeight="1">
      <c r="B36" s="275"/>
      <c r="C36" s="275"/>
      <c r="D36" s="275"/>
      <c r="E36" s="275"/>
      <c r="F36" s="38">
        <v>200504</v>
      </c>
      <c r="G36" s="41">
        <v>66735</v>
      </c>
      <c r="H36" s="42" t="e">
        <f>+(#REF!+#REF!+#REF!)-Resta_món_comprovació!G36</f>
        <v>#REF!</v>
      </c>
    </row>
    <row r="37" spans="2:8" ht="12" customHeight="1">
      <c r="B37" s="275"/>
      <c r="C37" s="275"/>
      <c r="D37" s="275"/>
      <c r="E37" s="275"/>
      <c r="F37" s="38">
        <v>200505</v>
      </c>
      <c r="G37" s="41">
        <v>78259</v>
      </c>
      <c r="H37" s="42" t="e">
        <f>+(#REF!+#REF!+#REF!)-Resta_món_comprovació!G37</f>
        <v>#REF!</v>
      </c>
    </row>
    <row r="38" spans="2:8" ht="12" customHeight="1">
      <c r="B38" s="275"/>
      <c r="C38" s="275"/>
      <c r="D38" s="275"/>
      <c r="E38" s="275"/>
      <c r="F38" s="38">
        <v>200506</v>
      </c>
      <c r="G38" s="41">
        <v>74862</v>
      </c>
      <c r="H38" s="42" t="e">
        <f>+(#REF!+#REF!+#REF!)-Resta_món_comprovació!G38</f>
        <v>#REF!</v>
      </c>
    </row>
    <row r="39" spans="2:8" ht="12" customHeight="1">
      <c r="B39" s="275"/>
      <c r="C39" s="275"/>
      <c r="D39" s="275"/>
      <c r="E39" s="275"/>
      <c r="F39" s="38">
        <v>200507</v>
      </c>
      <c r="G39" s="41">
        <v>121458</v>
      </c>
      <c r="H39" s="42" t="e">
        <f>+(#REF!+#REF!+#REF!)-Resta_món_comprovació!G39</f>
        <v>#REF!</v>
      </c>
    </row>
    <row r="40" spans="2:8" ht="12" customHeight="1">
      <c r="B40" s="275"/>
      <c r="C40" s="275"/>
      <c r="D40" s="275"/>
      <c r="E40" s="275"/>
      <c r="F40" s="38">
        <v>200508</v>
      </c>
      <c r="G40" s="41">
        <v>75114</v>
      </c>
      <c r="H40" s="42" t="e">
        <f>+(#REF!+#REF!+#REF!)-Resta_món_comprovació!G40</f>
        <v>#REF!</v>
      </c>
    </row>
    <row r="41" spans="2:8" ht="12" customHeight="1">
      <c r="B41" s="275"/>
      <c r="C41" s="275"/>
      <c r="D41" s="275"/>
      <c r="E41" s="275"/>
      <c r="F41" s="38">
        <v>200509</v>
      </c>
      <c r="G41" s="41">
        <v>70630</v>
      </c>
      <c r="H41" s="42" t="e">
        <f>+(#REF!+#REF!+#REF!)-Resta_món_comprovació!G41</f>
        <v>#REF!</v>
      </c>
    </row>
    <row r="42" spans="2:8" ht="12" customHeight="1">
      <c r="B42" s="275"/>
      <c r="C42" s="275"/>
      <c r="D42" s="275"/>
      <c r="E42" s="275"/>
      <c r="F42" s="38">
        <v>200510</v>
      </c>
      <c r="G42" s="41">
        <v>60911</v>
      </c>
      <c r="H42" s="42" t="e">
        <f>+(#REF!+#REF!+#REF!)-Resta_món_comprovació!G42</f>
        <v>#REF!</v>
      </c>
    </row>
    <row r="43" spans="2:8" ht="12" customHeight="1">
      <c r="B43" s="275"/>
      <c r="C43" s="275"/>
      <c r="D43" s="275"/>
      <c r="E43" s="275"/>
      <c r="F43" s="38">
        <v>200511</v>
      </c>
      <c r="G43" s="41">
        <v>38850</v>
      </c>
      <c r="H43" s="42" t="e">
        <f>+(#REF!+#REF!+#REF!)-Resta_món_comprovació!G43</f>
        <v>#REF!</v>
      </c>
    </row>
    <row r="44" spans="2:8" ht="12" customHeight="1">
      <c r="B44" s="275"/>
      <c r="C44" s="275"/>
      <c r="D44" s="275"/>
      <c r="E44" s="275"/>
      <c r="F44" s="40">
        <v>200512</v>
      </c>
      <c r="G44" s="41">
        <v>44717</v>
      </c>
      <c r="H44" s="42" t="e">
        <f>+(#REF!+#REF!+#REF!)-Resta_món_comprovació!G44</f>
        <v>#REF!</v>
      </c>
    </row>
    <row r="45" spans="2:8" ht="12" customHeight="1">
      <c r="B45" s="275"/>
      <c r="C45" s="275"/>
      <c r="D45" s="275"/>
      <c r="E45" s="275" t="s">
        <v>46</v>
      </c>
      <c r="F45" s="39">
        <v>200601</v>
      </c>
      <c r="G45" s="41">
        <v>50814</v>
      </c>
      <c r="H45" s="42" t="e">
        <f>+(#REF!+#REF!+#REF!)-Resta_món_comprovació!G45</f>
        <v>#REF!</v>
      </c>
    </row>
    <row r="46" spans="2:8" ht="12" customHeight="1">
      <c r="B46" s="275"/>
      <c r="C46" s="275"/>
      <c r="D46" s="275"/>
      <c r="E46" s="275"/>
      <c r="F46" s="38">
        <v>200602</v>
      </c>
      <c r="G46" s="41">
        <v>43152</v>
      </c>
      <c r="H46" s="42" t="e">
        <f>+(#REF!+#REF!+#REF!)-Resta_món_comprovació!G46</f>
        <v>#REF!</v>
      </c>
    </row>
    <row r="47" spans="2:8" ht="12" customHeight="1">
      <c r="B47" s="275"/>
      <c r="C47" s="275"/>
      <c r="D47" s="275"/>
      <c r="E47" s="275"/>
      <c r="F47" s="38">
        <v>200603</v>
      </c>
      <c r="G47" s="41">
        <v>58067</v>
      </c>
      <c r="H47" s="42" t="e">
        <f>+(#REF!+#REF!+#REF!)-Resta_món_comprovació!G47</f>
        <v>#REF!</v>
      </c>
    </row>
    <row r="48" spans="2:8" ht="12" customHeight="1">
      <c r="B48" s="275"/>
      <c r="C48" s="275"/>
      <c r="D48" s="275"/>
      <c r="E48" s="275"/>
      <c r="F48" s="38">
        <v>200604</v>
      </c>
      <c r="G48" s="41">
        <v>79850</v>
      </c>
      <c r="H48" s="42" t="e">
        <f>+(#REF!+#REF!+#REF!)-Resta_món_comprovació!G48</f>
        <v>#REF!</v>
      </c>
    </row>
    <row r="49" spans="2:8" ht="12" customHeight="1">
      <c r="B49" s="275"/>
      <c r="C49" s="275"/>
      <c r="D49" s="275"/>
      <c r="E49" s="275"/>
      <c r="F49" s="38">
        <v>200605</v>
      </c>
      <c r="G49" s="41">
        <v>88196</v>
      </c>
      <c r="H49" s="42" t="e">
        <f>+(#REF!+#REF!+#REF!)-Resta_món_comprovació!G49</f>
        <v>#REF!</v>
      </c>
    </row>
    <row r="50" spans="2:8" ht="12" customHeight="1">
      <c r="B50" s="275"/>
      <c r="C50" s="275"/>
      <c r="D50" s="275"/>
      <c r="E50" s="275"/>
      <c r="F50" s="38">
        <v>200606</v>
      </c>
      <c r="G50" s="41">
        <v>91197</v>
      </c>
      <c r="H50" s="42" t="e">
        <f>+(#REF!+#REF!+#REF!)-Resta_món_comprovació!G50</f>
        <v>#REF!</v>
      </c>
    </row>
    <row r="51" spans="2:8" ht="12" customHeight="1">
      <c r="B51" s="275"/>
      <c r="C51" s="275"/>
      <c r="D51" s="275"/>
      <c r="E51" s="275"/>
      <c r="F51" s="38">
        <v>200607</v>
      </c>
      <c r="G51" s="41">
        <v>127453</v>
      </c>
      <c r="H51" s="42" t="e">
        <f>+(#REF!+#REF!+#REF!)-Resta_món_comprovació!G51</f>
        <v>#REF!</v>
      </c>
    </row>
    <row r="52" spans="2:8" ht="12" customHeight="1">
      <c r="B52" s="275"/>
      <c r="C52" s="275"/>
      <c r="D52" s="275"/>
      <c r="E52" s="275"/>
      <c r="F52" s="38">
        <v>200608</v>
      </c>
      <c r="G52" s="41">
        <v>87055</v>
      </c>
      <c r="H52" s="42" t="e">
        <f>+(#REF!+#REF!+#REF!)-Resta_món_comprovació!G52</f>
        <v>#REF!</v>
      </c>
    </row>
    <row r="53" spans="2:8" ht="12" customHeight="1">
      <c r="B53" s="275"/>
      <c r="C53" s="275"/>
      <c r="D53" s="275"/>
      <c r="E53" s="275"/>
      <c r="F53" s="38">
        <v>200609</v>
      </c>
      <c r="G53" s="41">
        <v>96783</v>
      </c>
      <c r="H53" s="42" t="e">
        <f>+(#REF!+#REF!+#REF!)-Resta_món_comprovació!G53</f>
        <v>#REF!</v>
      </c>
    </row>
    <row r="54" spans="2:8" ht="12" customHeight="1">
      <c r="B54" s="275"/>
      <c r="C54" s="275"/>
      <c r="D54" s="275"/>
      <c r="E54" s="275"/>
      <c r="F54" s="38">
        <v>200610</v>
      </c>
      <c r="G54" s="41">
        <v>71736</v>
      </c>
      <c r="H54" s="42" t="e">
        <f>+(#REF!+#REF!+#REF!)-Resta_món_comprovació!G54</f>
        <v>#REF!</v>
      </c>
    </row>
    <row r="55" spans="2:8" ht="12" customHeight="1">
      <c r="B55" s="275"/>
      <c r="C55" s="275"/>
      <c r="D55" s="275"/>
      <c r="E55" s="275"/>
      <c r="F55" s="38">
        <v>200611</v>
      </c>
      <c r="G55" s="41">
        <v>56698</v>
      </c>
      <c r="H55" s="42" t="e">
        <f>+(#REF!+#REF!+#REF!)-Resta_món_comprovació!G55</f>
        <v>#REF!</v>
      </c>
    </row>
    <row r="56" spans="2:8" ht="12" customHeight="1">
      <c r="B56" s="275"/>
      <c r="C56" s="275"/>
      <c r="D56" s="275"/>
      <c r="E56" s="275"/>
      <c r="F56" s="40">
        <v>200612</v>
      </c>
      <c r="G56" s="41">
        <v>68184</v>
      </c>
      <c r="H56" s="42" t="e">
        <f>+(#REF!+#REF!+#REF!)-Resta_món_comprovació!G56</f>
        <v>#REF!</v>
      </c>
    </row>
    <row r="57" spans="2:8" ht="12" customHeight="1">
      <c r="B57" s="275"/>
      <c r="C57" s="275"/>
      <c r="D57" s="275"/>
      <c r="E57" s="275" t="s">
        <v>52</v>
      </c>
      <c r="F57" s="39">
        <v>200701</v>
      </c>
      <c r="G57" s="41">
        <v>64851</v>
      </c>
      <c r="H57" s="42" t="e">
        <f>+(#REF!+#REF!+#REF!)-Resta_món_comprovació!G57</f>
        <v>#REF!</v>
      </c>
    </row>
    <row r="58" spans="2:8" ht="12" customHeight="1">
      <c r="B58" s="275"/>
      <c r="C58" s="275"/>
      <c r="D58" s="275"/>
      <c r="E58" s="275"/>
      <c r="F58" s="38">
        <v>200702</v>
      </c>
      <c r="G58" s="41">
        <v>46344</v>
      </c>
      <c r="H58" s="42" t="e">
        <f>+(#REF!+#REF!+#REF!)-Resta_món_comprovació!G58</f>
        <v>#REF!</v>
      </c>
    </row>
    <row r="59" spans="2:8" ht="12" customHeight="1">
      <c r="B59" s="275"/>
      <c r="C59" s="275"/>
      <c r="D59" s="275"/>
      <c r="E59" s="275"/>
      <c r="F59" s="38">
        <v>200703</v>
      </c>
      <c r="G59" s="41">
        <v>75350</v>
      </c>
      <c r="H59" s="42" t="e">
        <f>+(#REF!+#REF!+#REF!)-Resta_món_comprovació!G59</f>
        <v>#REF!</v>
      </c>
    </row>
    <row r="60" spans="2:8" ht="12" customHeight="1">
      <c r="B60" s="275"/>
      <c r="C60" s="275"/>
      <c r="D60" s="275"/>
      <c r="E60" s="275"/>
      <c r="F60" s="38">
        <v>200704</v>
      </c>
      <c r="G60" s="41">
        <v>83312</v>
      </c>
      <c r="H60" s="42" t="e">
        <f>+(#REF!+#REF!+#REF!)-Resta_món_comprovació!G60</f>
        <v>#REF!</v>
      </c>
    </row>
    <row r="61" spans="2:8" ht="12" customHeight="1">
      <c r="B61" s="275"/>
      <c r="C61" s="275"/>
      <c r="D61" s="275"/>
      <c r="E61" s="275"/>
      <c r="F61" s="38">
        <v>200705</v>
      </c>
      <c r="G61" s="41">
        <v>95276</v>
      </c>
      <c r="H61" s="42" t="e">
        <f>+(#REF!+#REF!+#REF!)-Resta_món_comprovació!G61</f>
        <v>#REF!</v>
      </c>
    </row>
    <row r="62" spans="2:8" ht="12" customHeight="1">
      <c r="B62" s="275"/>
      <c r="C62" s="275"/>
      <c r="D62" s="275"/>
      <c r="E62" s="275"/>
      <c r="F62" s="38">
        <v>200706</v>
      </c>
      <c r="G62" s="41">
        <v>118475</v>
      </c>
      <c r="H62" s="42" t="e">
        <f>+(#REF!+#REF!+#REF!)-Resta_món_comprovació!G62</f>
        <v>#REF!</v>
      </c>
    </row>
    <row r="63" spans="2:8" ht="12" customHeight="1">
      <c r="B63" s="275"/>
      <c r="C63" s="275"/>
      <c r="D63" s="275"/>
      <c r="E63" s="275"/>
      <c r="F63" s="38">
        <v>200707</v>
      </c>
      <c r="G63" s="41">
        <v>129032</v>
      </c>
      <c r="H63" s="42" t="e">
        <f>+(#REF!+#REF!+#REF!)-Resta_món_comprovació!G63</f>
        <v>#REF!</v>
      </c>
    </row>
    <row r="64" spans="2:8" ht="12" customHeight="1">
      <c r="B64" s="275"/>
      <c r="C64" s="275"/>
      <c r="D64" s="275"/>
      <c r="E64" s="275"/>
      <c r="F64" s="38">
        <v>200708</v>
      </c>
      <c r="G64" s="41">
        <v>114432</v>
      </c>
      <c r="H64" s="42" t="e">
        <f>+(#REF!+#REF!+#REF!)-Resta_món_comprovació!G64</f>
        <v>#REF!</v>
      </c>
    </row>
    <row r="65" spans="2:8" ht="12" customHeight="1">
      <c r="B65" s="275"/>
      <c r="C65" s="275"/>
      <c r="D65" s="275"/>
      <c r="E65" s="275"/>
      <c r="F65" s="38">
        <v>200709</v>
      </c>
      <c r="G65" s="41">
        <v>119164</v>
      </c>
      <c r="H65" s="42" t="e">
        <f>+(#REF!+#REF!+#REF!)-Resta_món_comprovació!G65</f>
        <v>#REF!</v>
      </c>
    </row>
    <row r="66" spans="2:8" ht="12" customHeight="1">
      <c r="B66" s="275"/>
      <c r="C66" s="275"/>
      <c r="D66" s="275"/>
      <c r="E66" s="275"/>
      <c r="F66" s="38">
        <v>200710</v>
      </c>
      <c r="G66" s="41">
        <v>80784</v>
      </c>
      <c r="H66" s="42" t="e">
        <f>+(#REF!+#REF!+#REF!)-Resta_món_comprovació!G66</f>
        <v>#REF!</v>
      </c>
    </row>
    <row r="67" spans="2:8" ht="12" customHeight="1">
      <c r="B67" s="275"/>
      <c r="C67" s="275"/>
      <c r="D67" s="275"/>
      <c r="E67" s="275"/>
      <c r="F67" s="38">
        <v>200711</v>
      </c>
      <c r="G67" s="41">
        <v>82856</v>
      </c>
      <c r="H67" s="42" t="e">
        <f>+(#REF!+#REF!+#REF!)-Resta_món_comprovació!G67</f>
        <v>#REF!</v>
      </c>
    </row>
    <row r="68" spans="2:8" ht="12" customHeight="1">
      <c r="B68" s="275"/>
      <c r="C68" s="275"/>
      <c r="D68" s="275"/>
      <c r="E68" s="275"/>
      <c r="F68" s="40">
        <v>200712</v>
      </c>
      <c r="G68" s="41">
        <v>75478</v>
      </c>
      <c r="H68" s="42" t="e">
        <f>+(#REF!+#REF!+#REF!)-Resta_món_comprovació!G68</f>
        <v>#REF!</v>
      </c>
    </row>
    <row r="69" spans="2:8" ht="12" customHeight="1">
      <c r="B69" s="275"/>
      <c r="C69" s="275"/>
      <c r="D69" s="275"/>
      <c r="E69" s="275" t="s">
        <v>58</v>
      </c>
      <c r="F69" s="39">
        <v>200801</v>
      </c>
      <c r="G69" s="41">
        <v>68078</v>
      </c>
      <c r="H69" s="42" t="e">
        <f>+(#REF!+#REF!+#REF!)-Resta_món_comprovació!G69</f>
        <v>#REF!</v>
      </c>
    </row>
    <row r="70" spans="2:8" ht="12" customHeight="1">
      <c r="B70" s="275"/>
      <c r="C70" s="275"/>
      <c r="D70" s="275"/>
      <c r="E70" s="275"/>
      <c r="F70" s="38">
        <v>200802</v>
      </c>
      <c r="G70" s="41">
        <v>73032</v>
      </c>
      <c r="H70" s="42" t="e">
        <f>+(#REF!+#REF!+#REF!)-Resta_món_comprovació!G70</f>
        <v>#REF!</v>
      </c>
    </row>
    <row r="71" spans="2:8" ht="12" customHeight="1">
      <c r="B71" s="275"/>
      <c r="C71" s="275"/>
      <c r="D71" s="275"/>
      <c r="E71" s="275"/>
      <c r="F71" s="38">
        <v>200803</v>
      </c>
      <c r="G71" s="41">
        <v>80324</v>
      </c>
      <c r="H71" s="42" t="e">
        <f>+(#REF!+#REF!+#REF!)-Resta_món_comprovació!G71</f>
        <v>#REF!</v>
      </c>
    </row>
    <row r="72" spans="2:8" ht="12" customHeight="1">
      <c r="B72" s="275"/>
      <c r="C72" s="275"/>
      <c r="D72" s="275"/>
      <c r="E72" s="275"/>
      <c r="F72" s="38">
        <v>200804</v>
      </c>
      <c r="G72" s="41">
        <v>94136</v>
      </c>
      <c r="H72" s="42" t="e">
        <f>+(#REF!+#REF!+#REF!)-Resta_món_comprovació!G72</f>
        <v>#REF!</v>
      </c>
    </row>
    <row r="73" spans="2:8" ht="12" customHeight="1">
      <c r="B73" s="275"/>
      <c r="C73" s="275"/>
      <c r="D73" s="275"/>
      <c r="E73" s="275"/>
      <c r="F73" s="38">
        <v>200805</v>
      </c>
      <c r="G73" s="41">
        <v>99613</v>
      </c>
      <c r="H73" s="42" t="e">
        <f>+(#REF!+#REF!+#REF!)-Resta_món_comprovació!G73</f>
        <v>#REF!</v>
      </c>
    </row>
    <row r="74" spans="2:8" ht="12" customHeight="1">
      <c r="B74" s="275"/>
      <c r="C74" s="275"/>
      <c r="D74" s="275"/>
      <c r="E74" s="275"/>
      <c r="F74" s="38">
        <v>200806</v>
      </c>
      <c r="G74" s="41">
        <v>126887</v>
      </c>
      <c r="H74" s="42" t="e">
        <f>+(#REF!+#REF!+#REF!)-Resta_món_comprovació!G74</f>
        <v>#REF!</v>
      </c>
    </row>
    <row r="75" spans="2:8" ht="12" customHeight="1">
      <c r="B75" s="275"/>
      <c r="C75" s="275"/>
      <c r="D75" s="275"/>
      <c r="E75" s="275"/>
      <c r="F75" s="38">
        <v>200807</v>
      </c>
      <c r="G75" s="41">
        <v>130989</v>
      </c>
      <c r="H75" s="42" t="e">
        <f>+(#REF!+#REF!+#REF!)-Resta_món_comprovació!G75</f>
        <v>#REF!</v>
      </c>
    </row>
    <row r="76" spans="2:8" ht="12" customHeight="1">
      <c r="B76" s="275"/>
      <c r="C76" s="275"/>
      <c r="D76" s="275"/>
      <c r="E76" s="275"/>
      <c r="F76" s="38">
        <v>200808</v>
      </c>
      <c r="G76" s="41">
        <v>108956</v>
      </c>
      <c r="H76" s="42" t="e">
        <f>+(#REF!+#REF!+#REF!)-Resta_món_comprovació!G76</f>
        <v>#REF!</v>
      </c>
    </row>
    <row r="77" spans="2:8" ht="12" customHeight="1">
      <c r="B77" s="275"/>
      <c r="C77" s="275"/>
      <c r="D77" s="275"/>
      <c r="E77" s="275"/>
      <c r="F77" s="38">
        <v>200809</v>
      </c>
      <c r="G77" s="41">
        <v>117696</v>
      </c>
      <c r="H77" s="42" t="e">
        <f>+(#REF!+#REF!+#REF!)-Resta_món_comprovació!G77</f>
        <v>#REF!</v>
      </c>
    </row>
    <row r="78" spans="2:8" ht="12" customHeight="1">
      <c r="B78" s="275"/>
      <c r="C78" s="275"/>
      <c r="D78" s="275"/>
      <c r="E78" s="275"/>
      <c r="F78" s="38">
        <v>200810</v>
      </c>
      <c r="G78" s="41">
        <v>68524</v>
      </c>
      <c r="H78" s="42" t="e">
        <f>+(#REF!+#REF!+#REF!)-Resta_món_comprovació!G78</f>
        <v>#REF!</v>
      </c>
    </row>
    <row r="79" spans="2:8" ht="12" customHeight="1">
      <c r="B79" s="275"/>
      <c r="C79" s="275"/>
      <c r="D79" s="275"/>
      <c r="E79" s="275"/>
      <c r="F79" s="38">
        <v>200811</v>
      </c>
      <c r="G79" s="41">
        <v>65996</v>
      </c>
      <c r="H79" s="42" t="e">
        <f>+(#REF!+#REF!+#REF!)-Resta_món_comprovació!G79</f>
        <v>#REF!</v>
      </c>
    </row>
    <row r="80" spans="2:8" ht="12" customHeight="1">
      <c r="B80" s="275"/>
      <c r="C80" s="275"/>
      <c r="D80" s="275"/>
      <c r="E80" s="275"/>
      <c r="F80" s="40">
        <v>200812</v>
      </c>
      <c r="G80" s="41">
        <v>59757</v>
      </c>
      <c r="H80" s="42" t="e">
        <f>+(#REF!+#REF!+#REF!)-Resta_món_comprovació!G80</f>
        <v>#REF!</v>
      </c>
    </row>
    <row r="81" spans="2:8" ht="12" customHeight="1">
      <c r="B81" s="275"/>
      <c r="C81" s="275"/>
      <c r="D81" s="275"/>
      <c r="E81" s="275" t="s">
        <v>64</v>
      </c>
      <c r="F81" s="39">
        <v>200901</v>
      </c>
      <c r="G81" s="41">
        <v>44062</v>
      </c>
      <c r="H81" s="42" t="e">
        <f>+(#REF!+#REF!+#REF!)-Resta_món_comprovació!G81</f>
        <v>#REF!</v>
      </c>
    </row>
    <row r="82" spans="2:8" ht="12" customHeight="1">
      <c r="B82" s="275"/>
      <c r="C82" s="275"/>
      <c r="D82" s="275"/>
      <c r="E82" s="275"/>
      <c r="F82" s="38">
        <v>200902</v>
      </c>
      <c r="G82" s="41">
        <v>68064</v>
      </c>
      <c r="H82" s="42" t="e">
        <f>+(#REF!+#REF!+#REF!)-Resta_món_comprovació!G82</f>
        <v>#REF!</v>
      </c>
    </row>
    <row r="83" spans="2:8" ht="12" customHeight="1">
      <c r="B83" s="275"/>
      <c r="C83" s="275"/>
      <c r="D83" s="275"/>
      <c r="E83" s="275"/>
      <c r="F83" s="38">
        <v>200903</v>
      </c>
      <c r="G83" s="41">
        <v>73608</v>
      </c>
      <c r="H83" s="42" t="e">
        <f>+(#REF!+#REF!+#REF!)-Resta_món_comprovació!G83</f>
        <v>#REF!</v>
      </c>
    </row>
    <row r="84" spans="2:8" ht="12" customHeight="1">
      <c r="B84" s="275"/>
      <c r="C84" s="275"/>
      <c r="D84" s="275"/>
      <c r="E84" s="275"/>
      <c r="F84" s="38">
        <v>200904</v>
      </c>
      <c r="G84" s="41">
        <v>103883</v>
      </c>
      <c r="H84" s="42" t="e">
        <f>+(#REF!+#REF!+#REF!)-Resta_món_comprovació!G84</f>
        <v>#REF!</v>
      </c>
    </row>
    <row r="85" spans="2:8" ht="12" customHeight="1">
      <c r="B85" s="275"/>
      <c r="C85" s="275"/>
      <c r="D85" s="275"/>
      <c r="E85" s="275"/>
      <c r="F85" s="38">
        <v>200905</v>
      </c>
      <c r="G85" s="41">
        <v>106430</v>
      </c>
      <c r="H85" s="42" t="e">
        <f>+(#REF!+#REF!+#REF!)-Resta_món_comprovació!G85</f>
        <v>#REF!</v>
      </c>
    </row>
    <row r="86" spans="2:8" ht="12" customHeight="1">
      <c r="B86" s="275"/>
      <c r="C86" s="275"/>
      <c r="D86" s="275"/>
      <c r="E86" s="275"/>
      <c r="F86" s="38">
        <v>200906</v>
      </c>
      <c r="G86" s="41">
        <v>111892</v>
      </c>
      <c r="H86" s="42" t="e">
        <f>+(#REF!+#REF!+#REF!)-Resta_món_comprovació!G86</f>
        <v>#REF!</v>
      </c>
    </row>
    <row r="87" spans="2:8" ht="12" customHeight="1">
      <c r="B87" s="275"/>
      <c r="C87" s="275"/>
      <c r="D87" s="275"/>
      <c r="E87" s="275"/>
      <c r="F87" s="38">
        <v>200907</v>
      </c>
      <c r="G87" s="41">
        <v>145965</v>
      </c>
      <c r="H87" s="42" t="e">
        <f>+(#REF!+#REF!+#REF!)-Resta_món_comprovació!G87</f>
        <v>#REF!</v>
      </c>
    </row>
    <row r="88" spans="2:8" ht="12" customHeight="1">
      <c r="B88" s="275"/>
      <c r="C88" s="275"/>
      <c r="D88" s="275"/>
      <c r="E88" s="275"/>
      <c r="F88" s="38">
        <v>200908</v>
      </c>
      <c r="G88" s="41">
        <v>121326</v>
      </c>
      <c r="H88" s="42" t="e">
        <f>+(#REF!+#REF!+#REF!)-Resta_món_comprovació!G88</f>
        <v>#REF!</v>
      </c>
    </row>
    <row r="89" spans="2:8" ht="12" customHeight="1">
      <c r="B89" s="275"/>
      <c r="C89" s="275"/>
      <c r="D89" s="275"/>
      <c r="E89" s="275"/>
      <c r="F89" s="38">
        <v>200909</v>
      </c>
      <c r="G89" s="41">
        <v>183484</v>
      </c>
      <c r="H89" s="42" t="e">
        <f>+(#REF!+#REF!+#REF!)-Resta_món_comprovació!G89</f>
        <v>#REF!</v>
      </c>
    </row>
    <row r="90" spans="2:8" ht="12" customHeight="1">
      <c r="B90" s="275"/>
      <c r="C90" s="275"/>
      <c r="D90" s="275"/>
      <c r="E90" s="275"/>
      <c r="F90" s="38">
        <v>200910</v>
      </c>
      <c r="G90" s="41">
        <v>130187</v>
      </c>
      <c r="H90" s="42" t="e">
        <f>+(#REF!+#REF!+#REF!)-Resta_món_comprovació!G90</f>
        <v>#REF!</v>
      </c>
    </row>
    <row r="91" spans="2:8" ht="12" customHeight="1">
      <c r="B91" s="275"/>
      <c r="C91" s="275"/>
      <c r="D91" s="275"/>
      <c r="E91" s="275"/>
      <c r="F91" s="38">
        <v>200911</v>
      </c>
      <c r="G91" s="41">
        <v>97046</v>
      </c>
      <c r="H91" s="42" t="e">
        <f>+(#REF!+#REF!+#REF!)-Resta_món_comprovació!G91</f>
        <v>#REF!</v>
      </c>
    </row>
    <row r="92" spans="2:8" ht="12" customHeight="1">
      <c r="B92" s="275"/>
      <c r="C92" s="275"/>
      <c r="D92" s="275"/>
      <c r="E92" s="275"/>
      <c r="F92" s="40">
        <v>200912</v>
      </c>
      <c r="G92" s="41">
        <v>68145</v>
      </c>
      <c r="H92" s="42" t="e">
        <f>+(#REF!+#REF!+#REF!)-Resta_món_comprovació!G92</f>
        <v>#REF!</v>
      </c>
    </row>
    <row r="93" spans="2:8" ht="12" customHeight="1">
      <c r="B93" s="275"/>
      <c r="C93" s="275"/>
      <c r="D93" s="275"/>
      <c r="E93" s="275" t="s">
        <v>70</v>
      </c>
      <c r="F93" s="39">
        <v>201001</v>
      </c>
      <c r="G93" s="41">
        <v>87425</v>
      </c>
      <c r="H93" s="42" t="e">
        <f>+(#REF!+#REF!+#REF!)-Resta_món_comprovació!G93</f>
        <v>#REF!</v>
      </c>
    </row>
    <row r="94" spans="2:8" ht="12" customHeight="1">
      <c r="B94" s="275"/>
      <c r="C94" s="275"/>
      <c r="D94" s="275"/>
      <c r="E94" s="275"/>
      <c r="F94" s="38">
        <v>201002</v>
      </c>
      <c r="G94" s="41">
        <v>62576</v>
      </c>
      <c r="H94" s="42" t="e">
        <f>+(#REF!+#REF!+#REF!)-Resta_món_comprovació!G94</f>
        <v>#REF!</v>
      </c>
    </row>
    <row r="95" spans="2:8" ht="12" customHeight="1">
      <c r="B95" s="275"/>
      <c r="C95" s="275"/>
      <c r="D95" s="275"/>
      <c r="E95" s="275"/>
      <c r="F95" s="38">
        <v>201003</v>
      </c>
      <c r="G95" s="41">
        <v>77156</v>
      </c>
      <c r="H95" s="42" t="e">
        <f>+(#REF!+#REF!+#REF!)-Resta_món_comprovació!G95</f>
        <v>#REF!</v>
      </c>
    </row>
    <row r="96" spans="2:8" ht="12" customHeight="1">
      <c r="B96" s="275"/>
      <c r="C96" s="275"/>
      <c r="D96" s="275"/>
      <c r="E96" s="275"/>
      <c r="F96" s="38">
        <v>201004</v>
      </c>
      <c r="G96" s="41">
        <v>117058</v>
      </c>
      <c r="H96" s="42" t="e">
        <f>+(#REF!+#REF!+#REF!)-Resta_món_comprovació!G96</f>
        <v>#REF!</v>
      </c>
    </row>
    <row r="97" spans="2:8" ht="12" customHeight="1">
      <c r="B97" s="275"/>
      <c r="C97" s="275"/>
      <c r="D97" s="275"/>
      <c r="E97" s="275"/>
      <c r="F97" s="38">
        <v>201005</v>
      </c>
      <c r="G97" s="41">
        <v>124386</v>
      </c>
      <c r="H97" s="42" t="e">
        <f>+(#REF!+#REF!+#REF!)-Resta_món_comprovació!G97</f>
        <v>#REF!</v>
      </c>
    </row>
    <row r="98" spans="2:8" ht="12" customHeight="1">
      <c r="B98" s="275"/>
      <c r="C98" s="275"/>
      <c r="D98" s="275"/>
      <c r="E98" s="275"/>
      <c r="F98" s="38">
        <v>201006</v>
      </c>
      <c r="G98" s="41">
        <v>152187</v>
      </c>
      <c r="H98" s="42" t="e">
        <f>+(#REF!+#REF!+#REF!)-Resta_món_comprovació!G98</f>
        <v>#REF!</v>
      </c>
    </row>
    <row r="99" spans="2:8" ht="12" customHeight="1">
      <c r="B99" s="275"/>
      <c r="C99" s="275"/>
      <c r="D99" s="275"/>
      <c r="E99" s="275"/>
      <c r="F99" s="38">
        <v>201007</v>
      </c>
      <c r="G99" s="41">
        <v>198547</v>
      </c>
      <c r="H99" s="42" t="e">
        <f>+(#REF!+#REF!+#REF!)-Resta_món_comprovació!G99</f>
        <v>#REF!</v>
      </c>
    </row>
    <row r="100" spans="2:8" ht="12" customHeight="1">
      <c r="B100" s="275"/>
      <c r="C100" s="275"/>
      <c r="D100" s="275"/>
      <c r="E100" s="275"/>
      <c r="F100" s="38">
        <v>201008</v>
      </c>
      <c r="G100" s="41">
        <v>166209</v>
      </c>
      <c r="H100" s="42" t="e">
        <f>+(#REF!+#REF!+#REF!)-Resta_món_comprovació!G100</f>
        <v>#REF!</v>
      </c>
    </row>
    <row r="101" spans="2:8" ht="12" customHeight="1">
      <c r="B101" s="275"/>
      <c r="C101" s="275"/>
      <c r="D101" s="275"/>
      <c r="E101" s="275"/>
      <c r="F101" s="38">
        <v>201009</v>
      </c>
      <c r="G101" s="41">
        <v>164843</v>
      </c>
      <c r="H101" s="42" t="e">
        <f>+(#REF!+#REF!+#REF!)-Resta_món_comprovació!G101</f>
        <v>#REF!</v>
      </c>
    </row>
    <row r="102" spans="2:8" ht="12" customHeight="1">
      <c r="B102" s="275"/>
      <c r="C102" s="275"/>
      <c r="D102" s="275"/>
      <c r="E102" s="275"/>
      <c r="F102" s="38">
        <v>201010</v>
      </c>
      <c r="G102" s="41">
        <v>156705</v>
      </c>
      <c r="H102" s="42" t="e">
        <f>+(#REF!+#REF!+#REF!)-Resta_món_comprovació!G102</f>
        <v>#REF!</v>
      </c>
    </row>
    <row r="103" spans="2:8" ht="12" customHeight="1">
      <c r="B103" s="275"/>
      <c r="C103" s="275"/>
      <c r="D103" s="275"/>
      <c r="E103" s="275"/>
      <c r="F103" s="38">
        <v>201011</v>
      </c>
      <c r="G103" s="41">
        <v>82913</v>
      </c>
      <c r="H103" s="42" t="e">
        <f>+(#REF!+#REF!+#REF!)-Resta_món_comprovació!G103</f>
        <v>#REF!</v>
      </c>
    </row>
    <row r="104" spans="2:8" ht="12" customHeight="1">
      <c r="B104" s="275"/>
      <c r="C104" s="275"/>
      <c r="D104" s="275"/>
      <c r="E104" s="275"/>
      <c r="F104" s="40">
        <v>201012</v>
      </c>
      <c r="G104" s="41">
        <v>80983</v>
      </c>
      <c r="H104" s="42" t="e">
        <f>+(#REF!+#REF!+#REF!)-Resta_món_comprovació!G104</f>
        <v>#REF!</v>
      </c>
    </row>
    <row r="105" spans="2:8" ht="12" customHeight="1">
      <c r="B105" s="275"/>
      <c r="C105" s="275"/>
      <c r="D105" s="275"/>
      <c r="E105" s="275" t="s">
        <v>76</v>
      </c>
      <c r="F105" s="39">
        <v>201101</v>
      </c>
      <c r="G105" s="41">
        <v>82506</v>
      </c>
      <c r="H105" s="42" t="e">
        <f>+(#REF!+#REF!+#REF!)-Resta_món_comprovació!G105</f>
        <v>#REF!</v>
      </c>
    </row>
    <row r="106" spans="2:8" ht="12" customHeight="1">
      <c r="B106" s="275"/>
      <c r="C106" s="275"/>
      <c r="D106" s="275"/>
      <c r="E106" s="275"/>
      <c r="F106" s="38">
        <v>201102</v>
      </c>
      <c r="G106" s="41">
        <v>81125</v>
      </c>
      <c r="H106" s="42" t="e">
        <f>+(#REF!+#REF!+#REF!)-Resta_món_comprovació!G106</f>
        <v>#REF!</v>
      </c>
    </row>
    <row r="107" spans="2:8" ht="12" customHeight="1">
      <c r="B107" s="275"/>
      <c r="C107" s="275"/>
      <c r="D107" s="275"/>
      <c r="E107" s="275"/>
      <c r="F107" s="38">
        <v>201103</v>
      </c>
      <c r="G107" s="41">
        <v>95653</v>
      </c>
      <c r="H107" s="42" t="e">
        <f>+(#REF!+#REF!+#REF!)-Resta_món_comprovació!G107</f>
        <v>#REF!</v>
      </c>
    </row>
    <row r="108" spans="2:8" ht="12" customHeight="1">
      <c r="B108" s="275"/>
      <c r="C108" s="275"/>
      <c r="D108" s="275"/>
      <c r="E108" s="275"/>
      <c r="F108" s="38">
        <v>201104</v>
      </c>
      <c r="G108" s="41">
        <v>115291</v>
      </c>
      <c r="H108" s="42" t="e">
        <f>+(#REF!+#REF!+#REF!)-Resta_món_comprovació!G108</f>
        <v>#REF!</v>
      </c>
    </row>
    <row r="109" spans="2:8" ht="12" customHeight="1">
      <c r="B109" s="275"/>
      <c r="C109" s="275"/>
      <c r="D109" s="275"/>
      <c r="E109" s="275"/>
      <c r="F109" s="38">
        <v>201105</v>
      </c>
      <c r="G109" s="41">
        <v>199565</v>
      </c>
      <c r="H109" s="42" t="e">
        <f>+(#REF!+#REF!+#REF!)-Resta_món_comprovació!G109</f>
        <v>#REF!</v>
      </c>
    </row>
    <row r="110" spans="2:8" ht="12" customHeight="1">
      <c r="B110" s="275"/>
      <c r="C110" s="275"/>
      <c r="D110" s="275"/>
      <c r="E110" s="275"/>
      <c r="F110" s="38">
        <v>201106</v>
      </c>
      <c r="G110" s="41">
        <v>200729</v>
      </c>
      <c r="H110" s="42" t="e">
        <f>+(#REF!+#REF!+#REF!)-Resta_món_comprovació!G110</f>
        <v>#REF!</v>
      </c>
    </row>
    <row r="111" spans="2:8" ht="12" customHeight="1">
      <c r="B111" s="275"/>
      <c r="C111" s="275"/>
      <c r="D111" s="275"/>
      <c r="E111" s="275"/>
      <c r="F111" s="38">
        <v>201107</v>
      </c>
      <c r="G111" s="41">
        <v>239013</v>
      </c>
      <c r="H111" s="42" t="e">
        <f>+(#REF!+#REF!+#REF!)-Resta_món_comprovació!G111</f>
        <v>#REF!</v>
      </c>
    </row>
    <row r="112" spans="2:8" ht="12" customHeight="1">
      <c r="B112" s="275"/>
      <c r="C112" s="275"/>
      <c r="D112" s="275"/>
      <c r="E112" s="275"/>
      <c r="F112" s="38">
        <v>201108</v>
      </c>
      <c r="G112" s="41">
        <v>139773</v>
      </c>
      <c r="H112" s="42" t="e">
        <f>+(#REF!+#REF!+#REF!)-Resta_món_comprovació!G112</f>
        <v>#REF!</v>
      </c>
    </row>
    <row r="113" spans="2:8" ht="12" customHeight="1">
      <c r="B113" s="275"/>
      <c r="C113" s="275"/>
      <c r="D113" s="275"/>
      <c r="E113" s="275"/>
      <c r="F113" s="38">
        <v>201109</v>
      </c>
      <c r="G113" s="41">
        <v>136842</v>
      </c>
      <c r="H113" s="42" t="e">
        <f>+(#REF!+#REF!+#REF!)-Resta_món_comprovació!G113</f>
        <v>#REF!</v>
      </c>
    </row>
    <row r="114" spans="2:8" ht="12" customHeight="1">
      <c r="B114" s="275"/>
      <c r="C114" s="275"/>
      <c r="D114" s="275"/>
      <c r="E114" s="275"/>
      <c r="F114" s="38">
        <v>201110</v>
      </c>
      <c r="G114" s="41">
        <v>165230</v>
      </c>
      <c r="H114" s="42" t="e">
        <f>+(#REF!+#REF!+#REF!)-Resta_món_comprovació!G114</f>
        <v>#REF!</v>
      </c>
    </row>
    <row r="115" spans="2:8" ht="12" customHeight="1">
      <c r="B115" s="275"/>
      <c r="C115" s="275"/>
      <c r="D115" s="275"/>
      <c r="E115" s="275"/>
      <c r="F115" s="38">
        <v>201111</v>
      </c>
      <c r="G115" s="41">
        <v>108350</v>
      </c>
      <c r="H115" s="42" t="e">
        <f>+(#REF!+#REF!+#REF!)-Resta_món_comprovació!G115</f>
        <v>#REF!</v>
      </c>
    </row>
    <row r="116" spans="2:8" ht="12" customHeight="1">
      <c r="B116" s="275"/>
      <c r="C116" s="275"/>
      <c r="D116" s="275"/>
      <c r="E116" s="275"/>
      <c r="F116" s="40">
        <v>201112</v>
      </c>
      <c r="G116" s="41">
        <v>83195</v>
      </c>
      <c r="H116" s="42" t="e">
        <f>+(#REF!+#REF!+#REF!)-Resta_món_comprovació!G116</f>
        <v>#REF!</v>
      </c>
    </row>
    <row r="117" spans="2:8" ht="12" customHeight="1">
      <c r="B117" s="275"/>
      <c r="C117" s="275"/>
      <c r="D117" s="275"/>
      <c r="E117" s="275" t="s">
        <v>80</v>
      </c>
      <c r="F117" s="39">
        <v>201201</v>
      </c>
      <c r="G117" s="41">
        <v>107830</v>
      </c>
      <c r="H117" s="42" t="e">
        <f>+(#REF!+#REF!+#REF!)-Resta_món_comprovació!G117</f>
        <v>#REF!</v>
      </c>
    </row>
    <row r="118" spans="2:8" ht="12" customHeight="1">
      <c r="B118" s="275"/>
      <c r="C118" s="275"/>
      <c r="D118" s="275"/>
      <c r="E118" s="275"/>
      <c r="F118" s="38">
        <v>201202</v>
      </c>
      <c r="G118" s="41">
        <v>112353</v>
      </c>
      <c r="H118" s="42" t="e">
        <f>+(#REF!+#REF!+#REF!)-Resta_món_comprovació!G118</f>
        <v>#REF!</v>
      </c>
    </row>
    <row r="119" spans="2:8" ht="12" customHeight="1">
      <c r="B119" s="275"/>
      <c r="C119" s="275"/>
      <c r="D119" s="275"/>
      <c r="E119" s="275"/>
      <c r="F119" s="38">
        <v>201203</v>
      </c>
      <c r="G119" s="41">
        <v>136308</v>
      </c>
      <c r="H119" s="42" t="e">
        <f>+(#REF!+#REF!+#REF!)-Resta_món_comprovació!G119</f>
        <v>#REF!</v>
      </c>
    </row>
    <row r="120" spans="2:8" ht="12" customHeight="1">
      <c r="B120" s="275"/>
      <c r="C120" s="275"/>
      <c r="D120" s="275"/>
      <c r="E120" s="275"/>
      <c r="F120" s="38">
        <v>201204</v>
      </c>
      <c r="G120" s="41">
        <v>189917</v>
      </c>
      <c r="H120" s="42" t="e">
        <f>+(#REF!+#REF!+#REF!)-Resta_món_comprovació!G120</f>
        <v>#REF!</v>
      </c>
    </row>
  </sheetData>
  <sheetProtection selectLockedCells="1" selectUnlockedCells="1"/>
  <mergeCells count="14">
    <mergeCell ref="E33:E44"/>
    <mergeCell ref="E45:E56"/>
    <mergeCell ref="E57:E68"/>
    <mergeCell ref="E69:E80"/>
    <mergeCell ref="E81:E92"/>
    <mergeCell ref="E93:E104"/>
    <mergeCell ref="E105:E116"/>
    <mergeCell ref="E117:E120"/>
    <mergeCell ref="B8:F8"/>
    <mergeCell ref="B9:B120"/>
    <mergeCell ref="C9:C120"/>
    <mergeCell ref="D9:D120"/>
    <mergeCell ref="E9:E20"/>
    <mergeCell ref="E21:E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20.140625" style="0" customWidth="1"/>
    <col min="3" max="5" width="11.7109375" style="2" customWidth="1"/>
    <col min="6" max="6" width="13.421875" style="2" customWidth="1"/>
    <col min="7" max="7" width="19.00390625" style="0" customWidth="1"/>
    <col min="8" max="10" width="11.7109375" style="2" customWidth="1"/>
    <col min="11" max="11" width="13.421875" style="2" customWidth="1"/>
  </cols>
  <sheetData>
    <row r="1" ht="12.75"/>
    <row r="2" ht="12.75"/>
    <row r="3" ht="12.75"/>
    <row r="5" spans="1:3" ht="12.75">
      <c r="A5" s="153"/>
      <c r="B5" s="4"/>
      <c r="C5" s="5"/>
    </row>
    <row r="6" spans="1:6" ht="13.5">
      <c r="A6" s="43" t="s">
        <v>124</v>
      </c>
      <c r="B6" s="44"/>
      <c r="C6" s="45"/>
      <c r="D6" s="46"/>
      <c r="E6" s="46"/>
      <c r="F6" s="46"/>
    </row>
    <row r="7" spans="1:6" ht="12.75">
      <c r="A7" s="75" t="s">
        <v>137</v>
      </c>
      <c r="B7" s="48"/>
      <c r="C7" s="49"/>
      <c r="D7" s="50"/>
      <c r="E7" s="50"/>
      <c r="F7" s="50"/>
    </row>
    <row r="8" spans="1:6" ht="12.75">
      <c r="A8" s="77"/>
      <c r="B8" s="78"/>
      <c r="C8" s="46"/>
      <c r="D8" s="46"/>
      <c r="E8" s="46"/>
      <c r="F8" s="46"/>
    </row>
    <row r="9" spans="1:6" ht="12.75" customHeight="1">
      <c r="A9" s="79" t="s">
        <v>6</v>
      </c>
      <c r="B9" s="80"/>
      <c r="C9" s="81"/>
      <c r="D9" s="81"/>
      <c r="E9" s="81"/>
      <c r="F9" s="81"/>
    </row>
    <row r="10" spans="1:6" s="11" customFormat="1" ht="27.75" customHeight="1">
      <c r="A10" s="51" t="s">
        <v>10</v>
      </c>
      <c r="B10" s="51"/>
      <c r="C10" s="52" t="s">
        <v>165</v>
      </c>
      <c r="D10" s="52" t="s">
        <v>166</v>
      </c>
      <c r="E10" s="52" t="s">
        <v>167</v>
      </c>
      <c r="F10" s="52" t="s">
        <v>177</v>
      </c>
    </row>
    <row r="11" spans="1:6" ht="12.75" customHeight="1">
      <c r="A11" s="12">
        <v>201601</v>
      </c>
      <c r="B11" s="60" t="s">
        <v>193</v>
      </c>
      <c r="C11" s="93">
        <v>514.7</v>
      </c>
      <c r="D11" s="94">
        <v>214.3</v>
      </c>
      <c r="E11" s="94">
        <v>15.5</v>
      </c>
      <c r="F11" s="94">
        <v>744.4</v>
      </c>
    </row>
    <row r="12" spans="1:6" ht="12.75" customHeight="1">
      <c r="A12" s="14">
        <v>201602</v>
      </c>
      <c r="B12" s="60" t="s">
        <v>194</v>
      </c>
      <c r="C12" s="95">
        <v>673.7</v>
      </c>
      <c r="D12" s="96">
        <v>239.4</v>
      </c>
      <c r="E12" s="96">
        <v>16.9</v>
      </c>
      <c r="F12" s="96">
        <v>930.1</v>
      </c>
    </row>
    <row r="13" spans="1:6" s="135" customFormat="1" ht="12.75" customHeight="1">
      <c r="A13" s="12">
        <v>201603</v>
      </c>
      <c r="B13" s="58" t="s">
        <v>195</v>
      </c>
      <c r="C13" s="95">
        <v>755</v>
      </c>
      <c r="D13" s="96">
        <v>310.9</v>
      </c>
      <c r="E13" s="96">
        <v>22.1</v>
      </c>
      <c r="F13" s="96">
        <v>1088</v>
      </c>
    </row>
    <row r="14" spans="1:6" ht="12.75" customHeight="1">
      <c r="A14" s="14">
        <v>201604</v>
      </c>
      <c r="B14" s="58" t="s">
        <v>196</v>
      </c>
      <c r="C14" s="95">
        <v>1035.8</v>
      </c>
      <c r="D14" s="96">
        <v>412.9</v>
      </c>
      <c r="E14" s="96">
        <v>30.2</v>
      </c>
      <c r="F14" s="96">
        <v>1478.9</v>
      </c>
    </row>
    <row r="15" spans="1:6" ht="12.75" customHeight="1">
      <c r="A15" s="12">
        <v>201605</v>
      </c>
      <c r="B15" s="58" t="s">
        <v>197</v>
      </c>
      <c r="C15" s="95">
        <v>1162.8</v>
      </c>
      <c r="D15" s="96">
        <v>431.4</v>
      </c>
      <c r="E15" s="96">
        <v>36</v>
      </c>
      <c r="F15" s="96">
        <v>1630.2</v>
      </c>
    </row>
    <row r="16" spans="1:6" ht="12.75" customHeight="1">
      <c r="A16" s="14">
        <v>201606</v>
      </c>
      <c r="B16" s="58" t="s">
        <v>198</v>
      </c>
      <c r="C16" s="95">
        <v>1329.8</v>
      </c>
      <c r="D16" s="96">
        <v>417.7</v>
      </c>
      <c r="E16" s="96">
        <v>42.4</v>
      </c>
      <c r="F16" s="96">
        <v>1789.9</v>
      </c>
    </row>
    <row r="17" spans="1:6" ht="12.75" customHeight="1">
      <c r="A17" s="12">
        <v>201607</v>
      </c>
      <c r="B17" s="58" t="s">
        <v>199</v>
      </c>
      <c r="C17" s="95"/>
      <c r="D17" s="96"/>
      <c r="E17" s="96"/>
      <c r="F17" s="96"/>
    </row>
    <row r="18" spans="1:6" ht="12.75" customHeight="1">
      <c r="A18" s="14">
        <v>201608</v>
      </c>
      <c r="B18" s="58" t="s">
        <v>200</v>
      </c>
      <c r="C18" s="95"/>
      <c r="D18" s="96"/>
      <c r="E18" s="96"/>
      <c r="F18" s="96"/>
    </row>
    <row r="19" spans="1:6" ht="12.75" customHeight="1">
      <c r="A19" s="12">
        <v>201609</v>
      </c>
      <c r="B19" s="58" t="s">
        <v>201</v>
      </c>
      <c r="C19" s="95"/>
      <c r="D19" s="96"/>
      <c r="E19" s="96"/>
      <c r="F19" s="96"/>
    </row>
    <row r="20" spans="1:6" ht="12.75" customHeight="1">
      <c r="A20" s="14">
        <v>201610</v>
      </c>
      <c r="B20" s="58" t="s">
        <v>202</v>
      </c>
      <c r="C20" s="95"/>
      <c r="D20" s="96"/>
      <c r="E20" s="96"/>
      <c r="F20" s="96"/>
    </row>
    <row r="21" spans="1:6" ht="12.75" customHeight="1">
      <c r="A21" s="12">
        <v>201611</v>
      </c>
      <c r="B21" s="58" t="s">
        <v>203</v>
      </c>
      <c r="C21" s="95"/>
      <c r="D21" s="96"/>
      <c r="E21" s="96"/>
      <c r="F21" s="96"/>
    </row>
    <row r="22" spans="1:6" ht="12.75" customHeight="1">
      <c r="A22" s="53">
        <v>201612</v>
      </c>
      <c r="B22" s="59" t="s">
        <v>204</v>
      </c>
      <c r="C22" s="97"/>
      <c r="D22" s="98"/>
      <c r="E22" s="98"/>
      <c r="F22" s="98"/>
    </row>
    <row r="23" spans="1:6" ht="12.75" customHeight="1">
      <c r="A23" s="17" t="s">
        <v>205</v>
      </c>
      <c r="B23" s="18" t="s">
        <v>206</v>
      </c>
      <c r="C23" s="99">
        <v>1943.5</v>
      </c>
      <c r="D23" s="100">
        <v>764.5</v>
      </c>
      <c r="E23" s="100">
        <v>54.5</v>
      </c>
      <c r="F23" s="100">
        <v>2762.5</v>
      </c>
    </row>
    <row r="24" spans="1:6" ht="12.75" customHeight="1">
      <c r="A24" s="23" t="s">
        <v>207</v>
      </c>
      <c r="B24" s="24" t="s">
        <v>220</v>
      </c>
      <c r="C24" s="101"/>
      <c r="D24" s="102"/>
      <c r="E24" s="102"/>
      <c r="F24" s="102"/>
    </row>
    <row r="25" spans="1:6" ht="12.75" customHeight="1">
      <c r="A25" s="17" t="s">
        <v>208</v>
      </c>
      <c r="B25" s="24" t="s">
        <v>209</v>
      </c>
      <c r="C25" s="101"/>
      <c r="D25" s="102"/>
      <c r="E25" s="102"/>
      <c r="F25" s="102"/>
    </row>
    <row r="26" spans="1:6" ht="12.75" customHeight="1">
      <c r="A26" s="29" t="s">
        <v>210</v>
      </c>
      <c r="B26" s="30" t="s">
        <v>221</v>
      </c>
      <c r="C26" s="103"/>
      <c r="D26" s="104"/>
      <c r="E26" s="104"/>
      <c r="F26" s="104"/>
    </row>
    <row r="27" spans="1:6" ht="12.75" customHeight="1">
      <c r="A27" s="61" t="s">
        <v>211</v>
      </c>
      <c r="B27" s="62" t="s">
        <v>212</v>
      </c>
      <c r="C27" s="112"/>
      <c r="D27" s="112"/>
      <c r="E27" s="112"/>
      <c r="F27" s="112"/>
    </row>
    <row r="28" spans="1:6" ht="12.75" customHeight="1">
      <c r="A28" s="54" t="s">
        <v>213</v>
      </c>
      <c r="B28" s="54" t="s">
        <v>214</v>
      </c>
      <c r="C28" s="108">
        <v>5471.9</v>
      </c>
      <c r="D28" s="108">
        <v>2026.4</v>
      </c>
      <c r="E28" s="108">
        <v>163.1</v>
      </c>
      <c r="F28" s="108">
        <v>7661.4</v>
      </c>
    </row>
    <row r="29" spans="1:6" s="143" customFormat="1" ht="12.75" customHeight="1">
      <c r="A29" s="172" t="s">
        <v>225</v>
      </c>
      <c r="B29" s="173"/>
      <c r="C29" s="118"/>
      <c r="D29" s="118"/>
      <c r="E29" s="118"/>
      <c r="F29" s="118"/>
    </row>
    <row r="30" spans="1:6" ht="12" customHeight="1">
      <c r="A30" s="3" t="s">
        <v>223</v>
      </c>
      <c r="B30" s="119"/>
      <c r="C30" s="163"/>
      <c r="D30" s="163"/>
      <c r="E30" s="163"/>
      <c r="F30" s="163"/>
    </row>
    <row r="31" spans="1:6" ht="12" customHeight="1">
      <c r="A31" s="3" t="s">
        <v>243</v>
      </c>
      <c r="B31" s="119"/>
      <c r="C31" s="163"/>
      <c r="D31" s="163"/>
      <c r="E31" s="163"/>
      <c r="F31" s="163"/>
    </row>
    <row r="32" spans="1:6" ht="12" customHeight="1">
      <c r="A32" s="277" t="s">
        <v>218</v>
      </c>
      <c r="B32" s="277"/>
      <c r="C32" s="277"/>
      <c r="D32" s="277"/>
      <c r="E32" s="277"/>
      <c r="F32" s="277"/>
    </row>
    <row r="33" spans="1:6" ht="12" customHeight="1">
      <c r="A33" s="277"/>
      <c r="B33" s="277"/>
      <c r="C33" s="277"/>
      <c r="D33" s="277"/>
      <c r="E33" s="277"/>
      <c r="F33" s="277"/>
    </row>
    <row r="34" spans="1:6" ht="12" customHeight="1">
      <c r="A34" s="277"/>
      <c r="B34" s="277"/>
      <c r="C34" s="277"/>
      <c r="D34" s="277"/>
      <c r="E34" s="277"/>
      <c r="F34" s="277"/>
    </row>
    <row r="35" spans="1:6" ht="12" customHeight="1">
      <c r="A35" s="3" t="s">
        <v>219</v>
      </c>
      <c r="B35" s="174"/>
      <c r="C35" s="174"/>
      <c r="D35" s="174"/>
      <c r="E35" s="174"/>
      <c r="F35" s="174"/>
    </row>
    <row r="36" spans="1:11" ht="12.75">
      <c r="A36" s="154"/>
      <c r="B36" s="151"/>
      <c r="C36" s="152"/>
      <c r="D36" s="152"/>
      <c r="E36" s="152"/>
      <c r="F36" s="152"/>
      <c r="G36" s="151"/>
      <c r="H36" s="152"/>
      <c r="I36" s="152"/>
      <c r="J36" s="152"/>
      <c r="K36" s="152"/>
    </row>
    <row r="37" spans="2:5" ht="12.75">
      <c r="B37" s="111"/>
      <c r="C37" s="138"/>
      <c r="D37" s="138"/>
      <c r="E37" s="138"/>
    </row>
    <row r="38" spans="1:3" ht="12.75">
      <c r="A38" s="153"/>
      <c r="B38" s="4"/>
      <c r="C38" s="5"/>
    </row>
    <row r="39" spans="1:6" ht="13.5">
      <c r="A39" s="43" t="s">
        <v>124</v>
      </c>
      <c r="B39" s="44"/>
      <c r="C39" s="45"/>
      <c r="D39" s="46"/>
      <c r="E39" s="46"/>
      <c r="F39" s="46"/>
    </row>
    <row r="40" spans="1:6" ht="12.75">
      <c r="A40" s="75" t="s">
        <v>137</v>
      </c>
      <c r="B40" s="48"/>
      <c r="C40" s="49"/>
      <c r="D40" s="50"/>
      <c r="E40" s="50"/>
      <c r="F40" s="50"/>
    </row>
    <row r="41" spans="1:6" ht="12.75">
      <c r="A41" s="77"/>
      <c r="B41" s="78"/>
      <c r="C41" s="46"/>
      <c r="D41" s="46"/>
      <c r="E41" s="46"/>
      <c r="F41" s="46"/>
    </row>
    <row r="42" spans="1:10" ht="12.75">
      <c r="A42" s="158" t="s">
        <v>233</v>
      </c>
      <c r="B42" s="80"/>
      <c r="C42" s="81"/>
      <c r="D42" s="81"/>
      <c r="E42" s="81"/>
      <c r="F42" s="81"/>
      <c r="G42" s="111"/>
      <c r="H42" s="138"/>
      <c r="I42" s="138"/>
      <c r="J42" s="138"/>
    </row>
    <row r="43" spans="1:10" ht="27.75" customHeight="1">
      <c r="A43" s="51" t="s">
        <v>10</v>
      </c>
      <c r="B43" s="51"/>
      <c r="C43" s="52" t="s">
        <v>165</v>
      </c>
      <c r="D43" s="52" t="s">
        <v>166</v>
      </c>
      <c r="E43" s="52" t="s">
        <v>167</v>
      </c>
      <c r="F43" s="52" t="s">
        <v>177</v>
      </c>
      <c r="G43" s="274"/>
      <c r="H43" s="274"/>
      <c r="I43" s="274"/>
      <c r="J43" s="274"/>
    </row>
    <row r="44" spans="1:10" ht="12.75">
      <c r="A44" s="12">
        <v>201601</v>
      </c>
      <c r="B44" s="60" t="s">
        <v>193</v>
      </c>
      <c r="C44" s="13">
        <v>0.094</v>
      </c>
      <c r="D44" s="13">
        <v>0.106</v>
      </c>
      <c r="E44" s="13">
        <v>0.095</v>
      </c>
      <c r="F44" s="13">
        <v>0.097</v>
      </c>
      <c r="G44" s="274"/>
      <c r="H44" s="274"/>
      <c r="I44" s="274"/>
      <c r="J44" s="274"/>
    </row>
    <row r="45" spans="1:6" ht="12.75">
      <c r="A45" s="14">
        <v>201602</v>
      </c>
      <c r="B45" s="60" t="s">
        <v>194</v>
      </c>
      <c r="C45" s="13">
        <v>0.123</v>
      </c>
      <c r="D45" s="13">
        <v>0.118</v>
      </c>
      <c r="E45" s="13">
        <v>0.104</v>
      </c>
      <c r="F45" s="13">
        <v>0.121</v>
      </c>
    </row>
    <row r="46" spans="1:6" ht="12.75">
      <c r="A46" s="12">
        <v>201603</v>
      </c>
      <c r="B46" s="58" t="s">
        <v>195</v>
      </c>
      <c r="C46" s="13">
        <v>0.138</v>
      </c>
      <c r="D46" s="13">
        <v>0.153</v>
      </c>
      <c r="E46" s="13">
        <v>0.136</v>
      </c>
      <c r="F46" s="13">
        <v>0.142</v>
      </c>
    </row>
    <row r="47" spans="1:6" ht="12.75">
      <c r="A47" s="14">
        <v>201604</v>
      </c>
      <c r="B47" s="58" t="s">
        <v>196</v>
      </c>
      <c r="C47" s="13">
        <v>0.189</v>
      </c>
      <c r="D47" s="13">
        <v>0.204</v>
      </c>
      <c r="E47" s="13">
        <v>0.185</v>
      </c>
      <c r="F47" s="13">
        <v>0.193</v>
      </c>
    </row>
    <row r="48" spans="1:6" ht="12.75">
      <c r="A48" s="12">
        <v>201605</v>
      </c>
      <c r="B48" s="58" t="s">
        <v>197</v>
      </c>
      <c r="C48" s="13">
        <v>0.213</v>
      </c>
      <c r="D48" s="13">
        <v>0.213</v>
      </c>
      <c r="E48" s="13">
        <v>0.221</v>
      </c>
      <c r="F48" s="13">
        <v>0.213</v>
      </c>
    </row>
    <row r="49" spans="1:6" ht="12.75">
      <c r="A49" s="14">
        <v>201606</v>
      </c>
      <c r="B49" s="58" t="s">
        <v>198</v>
      </c>
      <c r="C49" s="15">
        <v>0.243</v>
      </c>
      <c r="D49" s="16">
        <v>0.206</v>
      </c>
      <c r="E49" s="16">
        <v>0.26</v>
      </c>
      <c r="F49" s="16">
        <v>0.234</v>
      </c>
    </row>
    <row r="50" spans="1:6" ht="12.75">
      <c r="A50" s="12">
        <v>201607</v>
      </c>
      <c r="B50" s="58" t="s">
        <v>199</v>
      </c>
      <c r="C50" s="15"/>
      <c r="D50" s="16"/>
      <c r="E50" s="16"/>
      <c r="F50" s="16"/>
    </row>
    <row r="51" spans="1:6" ht="12.75">
      <c r="A51" s="14">
        <v>201608</v>
      </c>
      <c r="B51" s="58" t="s">
        <v>200</v>
      </c>
      <c r="C51" s="15"/>
      <c r="D51" s="16"/>
      <c r="E51" s="16"/>
      <c r="F51" s="16"/>
    </row>
    <row r="52" spans="1:6" ht="12.75">
      <c r="A52" s="12">
        <v>201609</v>
      </c>
      <c r="B52" s="58" t="s">
        <v>201</v>
      </c>
      <c r="C52" s="15"/>
      <c r="D52" s="16"/>
      <c r="E52" s="16"/>
      <c r="F52" s="16"/>
    </row>
    <row r="53" spans="1:6" ht="12.75">
      <c r="A53" s="14">
        <v>201610</v>
      </c>
      <c r="B53" s="58" t="s">
        <v>202</v>
      </c>
      <c r="C53" s="15"/>
      <c r="D53" s="16"/>
      <c r="E53" s="16"/>
      <c r="F53" s="16"/>
    </row>
    <row r="54" spans="1:6" ht="12.75">
      <c r="A54" s="12">
        <v>201611</v>
      </c>
      <c r="B54" s="58" t="s">
        <v>203</v>
      </c>
      <c r="C54" s="15"/>
      <c r="D54" s="16"/>
      <c r="E54" s="16"/>
      <c r="F54" s="16"/>
    </row>
    <row r="55" spans="1:6" ht="12.75">
      <c r="A55" s="53">
        <v>201612</v>
      </c>
      <c r="B55" s="59" t="s">
        <v>204</v>
      </c>
      <c r="C55" s="64"/>
      <c r="D55" s="65"/>
      <c r="E55" s="65"/>
      <c r="F55" s="65"/>
    </row>
    <row r="56" spans="1:6" ht="12.75">
      <c r="A56" s="17" t="s">
        <v>205</v>
      </c>
      <c r="B56" s="18" t="s">
        <v>206</v>
      </c>
      <c r="C56" s="13">
        <v>0.355</v>
      </c>
      <c r="D56" s="13">
        <v>0.377</v>
      </c>
      <c r="E56" s="13">
        <v>0.334</v>
      </c>
      <c r="F56" s="13">
        <v>0.361</v>
      </c>
    </row>
    <row r="57" spans="1:6" ht="12.75">
      <c r="A57" s="23" t="s">
        <v>207</v>
      </c>
      <c r="B57" s="24" t="s">
        <v>220</v>
      </c>
      <c r="C57" s="27"/>
      <c r="D57" s="28"/>
      <c r="E57" s="28"/>
      <c r="F57" s="28"/>
    </row>
    <row r="58" spans="1:6" ht="12.75">
      <c r="A58" s="17" t="s">
        <v>208</v>
      </c>
      <c r="B58" s="24" t="s">
        <v>209</v>
      </c>
      <c r="C58" s="27"/>
      <c r="D58" s="28"/>
      <c r="E58" s="28"/>
      <c r="F58" s="28"/>
    </row>
    <row r="59" spans="1:6" ht="12.75">
      <c r="A59" s="29" t="s">
        <v>210</v>
      </c>
      <c r="B59" s="30" t="s">
        <v>221</v>
      </c>
      <c r="C59" s="33"/>
      <c r="D59" s="34"/>
      <c r="E59" s="34"/>
      <c r="F59" s="34"/>
    </row>
    <row r="60" spans="1:6" ht="12.75">
      <c r="A60" s="61" t="s">
        <v>211</v>
      </c>
      <c r="B60" s="62" t="s">
        <v>212</v>
      </c>
      <c r="C60" s="66"/>
      <c r="D60" s="66"/>
      <c r="E60" s="66"/>
      <c r="F60" s="66"/>
    </row>
    <row r="61" spans="1:6" ht="12.75">
      <c r="A61" s="54" t="s">
        <v>213</v>
      </c>
      <c r="B61" s="166" t="s">
        <v>214</v>
      </c>
      <c r="C61" s="167">
        <v>1</v>
      </c>
      <c r="D61" s="167">
        <v>1</v>
      </c>
      <c r="E61" s="167">
        <v>1</v>
      </c>
      <c r="F61" s="167">
        <v>1</v>
      </c>
    </row>
    <row r="62" spans="1:6" ht="12.75">
      <c r="A62" s="172" t="s">
        <v>225</v>
      </c>
      <c r="B62" s="173"/>
      <c r="C62" s="133"/>
      <c r="D62" s="133"/>
      <c r="E62" s="133"/>
      <c r="F62" s="133"/>
    </row>
    <row r="63" spans="1:6" ht="12.75">
      <c r="A63" s="3" t="s">
        <v>223</v>
      </c>
      <c r="B63" s="119"/>
      <c r="C63" s="163"/>
      <c r="D63" s="163"/>
      <c r="E63" s="163"/>
      <c r="F63" s="163"/>
    </row>
    <row r="64" spans="1:6" ht="12.75">
      <c r="A64" s="3" t="s">
        <v>243</v>
      </c>
      <c r="B64" s="119"/>
      <c r="C64" s="163"/>
      <c r="D64" s="163"/>
      <c r="E64" s="163"/>
      <c r="F64" s="163"/>
    </row>
    <row r="65" spans="1:6" ht="12.75">
      <c r="A65" s="277" t="s">
        <v>218</v>
      </c>
      <c r="B65" s="277"/>
      <c r="C65" s="277"/>
      <c r="D65" s="277"/>
      <c r="E65" s="277"/>
      <c r="F65" s="277"/>
    </row>
    <row r="66" spans="1:6" ht="12.75">
      <c r="A66" s="277"/>
      <c r="B66" s="277"/>
      <c r="C66" s="277"/>
      <c r="D66" s="277"/>
      <c r="E66" s="277"/>
      <c r="F66" s="277"/>
    </row>
    <row r="67" spans="1:6" ht="12.75">
      <c r="A67" s="277"/>
      <c r="B67" s="277"/>
      <c r="C67" s="277"/>
      <c r="D67" s="277"/>
      <c r="E67" s="277"/>
      <c r="F67" s="277"/>
    </row>
    <row r="68" spans="1:6" ht="12.75">
      <c r="A68" s="3" t="s">
        <v>219</v>
      </c>
      <c r="B68" s="164"/>
      <c r="C68" s="164"/>
      <c r="D68" s="164"/>
      <c r="E68" s="164"/>
      <c r="F68" s="164"/>
    </row>
    <row r="69" spans="1:6" ht="12.75">
      <c r="A69" s="159"/>
      <c r="B69" s="159"/>
      <c r="C69" s="159"/>
      <c r="D69" s="159"/>
      <c r="E69" s="159"/>
      <c r="F69" s="159"/>
    </row>
  </sheetData>
  <sheetProtection/>
  <mergeCells count="4">
    <mergeCell ref="G43:J43"/>
    <mergeCell ref="G44:J44"/>
    <mergeCell ref="A65:F67"/>
    <mergeCell ref="A32:F34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5" customWidth="1"/>
    <col min="2" max="2" width="18.57421875" style="119" customWidth="1"/>
    <col min="3" max="3" width="12.140625" style="163" customWidth="1"/>
    <col min="4" max="4" width="16.28125" style="163" customWidth="1"/>
    <col min="5" max="5" width="17.7109375" style="163" customWidth="1"/>
    <col min="6" max="6" width="18.8515625" style="163" customWidth="1"/>
    <col min="7" max="7" width="12.00390625" style="163" customWidth="1"/>
    <col min="8" max="8" width="8.28125" style="119" customWidth="1"/>
    <col min="9" max="9" width="12.140625" style="119" customWidth="1"/>
    <col min="10" max="10" width="16.28125" style="119" customWidth="1"/>
    <col min="11" max="11" width="17.7109375" style="119" customWidth="1"/>
    <col min="12" max="12" width="18.8515625" style="119" customWidth="1"/>
    <col min="13" max="13" width="15.57421875" style="119" customWidth="1"/>
    <col min="14" max="16384" width="9.140625" style="119" customWidth="1"/>
  </cols>
  <sheetData>
    <row r="1" ht="12.75"/>
    <row r="2" ht="12.75"/>
    <row r="3" ht="12.75"/>
    <row r="5" spans="1:3" ht="12.75">
      <c r="A5" s="3"/>
      <c r="B5" s="4"/>
      <c r="C5" s="5"/>
    </row>
    <row r="6" spans="1:7" ht="13.5">
      <c r="A6" s="43" t="s">
        <v>124</v>
      </c>
      <c r="B6" s="44"/>
      <c r="C6" s="45"/>
      <c r="D6" s="178"/>
      <c r="E6" s="178"/>
      <c r="F6" s="178"/>
      <c r="G6" s="178"/>
    </row>
    <row r="7" spans="1:7" ht="12.75">
      <c r="A7" s="47" t="s">
        <v>123</v>
      </c>
      <c r="B7" s="48"/>
      <c r="C7" s="49"/>
      <c r="D7" s="49"/>
      <c r="E7" s="49"/>
      <c r="F7" s="49"/>
      <c r="G7" s="49"/>
    </row>
    <row r="8" ht="12.75">
      <c r="G8" s="178"/>
    </row>
    <row r="9" spans="1:7" ht="12.75" customHeight="1">
      <c r="A9" s="182" t="s">
        <v>6</v>
      </c>
      <c r="B9" s="183"/>
      <c r="C9" s="184"/>
      <c r="D9" s="184"/>
      <c r="E9" s="184"/>
      <c r="F9" s="184"/>
      <c r="G9" s="185"/>
    </row>
    <row r="10" spans="1:7" s="11" customFormat="1" ht="37.5" customHeight="1">
      <c r="A10" s="188" t="s">
        <v>10</v>
      </c>
      <c r="B10" s="188"/>
      <c r="C10" s="189" t="s">
        <v>168</v>
      </c>
      <c r="D10" s="189" t="s">
        <v>152</v>
      </c>
      <c r="E10" s="189" t="s">
        <v>226</v>
      </c>
      <c r="F10" s="189" t="s">
        <v>227</v>
      </c>
      <c r="G10" s="189" t="s">
        <v>177</v>
      </c>
    </row>
    <row r="11" spans="1:7" ht="12.75">
      <c r="A11" s="190">
        <v>201601</v>
      </c>
      <c r="B11" s="191" t="s">
        <v>193</v>
      </c>
      <c r="C11" s="148">
        <v>524.8</v>
      </c>
      <c r="D11" s="149">
        <v>111.1</v>
      </c>
      <c r="E11" s="149">
        <v>73.2</v>
      </c>
      <c r="F11" s="149">
        <v>35.3</v>
      </c>
      <c r="G11" s="149">
        <v>744.4</v>
      </c>
    </row>
    <row r="12" spans="1:7" ht="12.75">
      <c r="A12" s="193">
        <v>201602</v>
      </c>
      <c r="B12" s="191" t="s">
        <v>194</v>
      </c>
      <c r="C12" s="146">
        <v>634.3</v>
      </c>
      <c r="D12" s="147">
        <v>174.3</v>
      </c>
      <c r="E12" s="147">
        <v>83</v>
      </c>
      <c r="F12" s="147">
        <v>38.5</v>
      </c>
      <c r="G12" s="147">
        <v>930.1</v>
      </c>
    </row>
    <row r="13" spans="1:7" ht="12.75">
      <c r="A13" s="190">
        <v>201603</v>
      </c>
      <c r="B13" s="196" t="s">
        <v>195</v>
      </c>
      <c r="C13" s="146">
        <v>823.8</v>
      </c>
      <c r="D13" s="147">
        <v>137.4</v>
      </c>
      <c r="E13" s="147">
        <v>85.3</v>
      </c>
      <c r="F13" s="147">
        <v>41.5</v>
      </c>
      <c r="G13" s="147">
        <v>1088</v>
      </c>
    </row>
    <row r="14" spans="1:7" ht="12.75">
      <c r="A14" s="193">
        <v>201604</v>
      </c>
      <c r="B14" s="196" t="s">
        <v>196</v>
      </c>
      <c r="C14" s="146">
        <v>1184.9</v>
      </c>
      <c r="D14" s="147">
        <v>141.3</v>
      </c>
      <c r="E14" s="147">
        <v>80.1</v>
      </c>
      <c r="F14" s="147">
        <v>72.5</v>
      </c>
      <c r="G14" s="147">
        <v>1478.9</v>
      </c>
    </row>
    <row r="15" spans="1:7" ht="12.75">
      <c r="A15" s="190">
        <v>201605</v>
      </c>
      <c r="B15" s="196" t="s">
        <v>197</v>
      </c>
      <c r="C15" s="146">
        <v>1358.4</v>
      </c>
      <c r="D15" s="147">
        <v>168.5</v>
      </c>
      <c r="E15" s="147">
        <v>56.8</v>
      </c>
      <c r="F15" s="147">
        <v>46.5</v>
      </c>
      <c r="G15" s="147">
        <v>1630.2</v>
      </c>
    </row>
    <row r="16" spans="1:7" ht="12.75">
      <c r="A16" s="193">
        <v>201606</v>
      </c>
      <c r="B16" s="196" t="s">
        <v>198</v>
      </c>
      <c r="C16" s="146">
        <v>1489.4</v>
      </c>
      <c r="D16" s="147">
        <v>157.6</v>
      </c>
      <c r="E16" s="147">
        <v>91.8</v>
      </c>
      <c r="F16" s="147">
        <v>51.1</v>
      </c>
      <c r="G16" s="147">
        <v>1789.9</v>
      </c>
    </row>
    <row r="17" spans="1:7" ht="12.75">
      <c r="A17" s="190">
        <v>201607</v>
      </c>
      <c r="B17" s="196" t="s">
        <v>199</v>
      </c>
      <c r="C17" s="146"/>
      <c r="D17" s="147"/>
      <c r="E17" s="147"/>
      <c r="F17" s="147"/>
      <c r="G17" s="147"/>
    </row>
    <row r="18" spans="1:7" ht="12.75">
      <c r="A18" s="193">
        <v>201608</v>
      </c>
      <c r="B18" s="196" t="s">
        <v>200</v>
      </c>
      <c r="C18" s="146"/>
      <c r="D18" s="147"/>
      <c r="E18" s="147"/>
      <c r="F18" s="147"/>
      <c r="G18" s="147"/>
    </row>
    <row r="19" spans="1:7" ht="12.75">
      <c r="A19" s="190">
        <v>201609</v>
      </c>
      <c r="B19" s="196" t="s">
        <v>201</v>
      </c>
      <c r="C19" s="146"/>
      <c r="D19" s="147"/>
      <c r="E19" s="147"/>
      <c r="F19" s="147"/>
      <c r="G19" s="147"/>
    </row>
    <row r="20" spans="1:7" ht="12.75">
      <c r="A20" s="193">
        <v>201610</v>
      </c>
      <c r="B20" s="196" t="s">
        <v>202</v>
      </c>
      <c r="C20" s="146"/>
      <c r="D20" s="147"/>
      <c r="E20" s="147"/>
      <c r="F20" s="147"/>
      <c r="G20" s="147"/>
    </row>
    <row r="21" spans="1:7" ht="12.75">
      <c r="A21" s="190">
        <v>201611</v>
      </c>
      <c r="B21" s="196" t="s">
        <v>203</v>
      </c>
      <c r="C21" s="146"/>
      <c r="D21" s="147"/>
      <c r="E21" s="147"/>
      <c r="F21" s="147"/>
      <c r="G21" s="147"/>
    </row>
    <row r="22" spans="1:7" ht="12.75">
      <c r="A22" s="197">
        <v>201612</v>
      </c>
      <c r="B22" s="198" t="s">
        <v>204</v>
      </c>
      <c r="C22" s="199"/>
      <c r="D22" s="200"/>
      <c r="E22" s="200"/>
      <c r="F22" s="200"/>
      <c r="G22" s="200"/>
    </row>
    <row r="23" spans="1:7" ht="12.75">
      <c r="A23" s="203" t="s">
        <v>205</v>
      </c>
      <c r="B23" s="204" t="s">
        <v>206</v>
      </c>
      <c r="C23" s="205">
        <v>1982.9</v>
      </c>
      <c r="D23" s="206">
        <v>422.8</v>
      </c>
      <c r="E23" s="206">
        <v>241.5</v>
      </c>
      <c r="F23" s="206">
        <v>115.3</v>
      </c>
      <c r="G23" s="206">
        <v>2762.5</v>
      </c>
    </row>
    <row r="24" spans="1:7" ht="12.75">
      <c r="A24" s="207" t="s">
        <v>207</v>
      </c>
      <c r="B24" s="208" t="s">
        <v>220</v>
      </c>
      <c r="C24" s="209"/>
      <c r="D24" s="210"/>
      <c r="E24" s="210"/>
      <c r="F24" s="210"/>
      <c r="G24" s="210"/>
    </row>
    <row r="25" spans="1:7" ht="12.75">
      <c r="A25" s="203" t="s">
        <v>208</v>
      </c>
      <c r="B25" s="208" t="s">
        <v>209</v>
      </c>
      <c r="C25" s="209"/>
      <c r="D25" s="210"/>
      <c r="E25" s="210"/>
      <c r="F25" s="210"/>
      <c r="G25" s="210"/>
    </row>
    <row r="26" spans="1:7" ht="12.75">
      <c r="A26" s="213" t="s">
        <v>210</v>
      </c>
      <c r="B26" s="214" t="s">
        <v>221</v>
      </c>
      <c r="C26" s="215"/>
      <c r="D26" s="216"/>
      <c r="E26" s="216"/>
      <c r="F26" s="216"/>
      <c r="G26" s="216"/>
    </row>
    <row r="27" spans="1:7" ht="12.75">
      <c r="A27" s="219" t="s">
        <v>211</v>
      </c>
      <c r="B27" s="220" t="s">
        <v>212</v>
      </c>
      <c r="C27" s="221"/>
      <c r="D27" s="221"/>
      <c r="E27" s="221"/>
      <c r="F27" s="221"/>
      <c r="G27" s="221"/>
    </row>
    <row r="28" spans="1:7" ht="12.75">
      <c r="A28" s="223" t="s">
        <v>213</v>
      </c>
      <c r="B28" s="223" t="s">
        <v>214</v>
      </c>
      <c r="C28" s="145">
        <v>6015.6</v>
      </c>
      <c r="D28" s="145">
        <v>890.2</v>
      </c>
      <c r="E28" s="145">
        <v>470.2</v>
      </c>
      <c r="F28" s="145">
        <v>285.3</v>
      </c>
      <c r="G28" s="145">
        <v>7661.4</v>
      </c>
    </row>
    <row r="29" ht="12.75">
      <c r="A29" s="4" t="s">
        <v>230</v>
      </c>
    </row>
    <row r="30" ht="12" customHeight="1">
      <c r="A30" s="172" t="s">
        <v>228</v>
      </c>
    </row>
    <row r="31" ht="12" customHeight="1">
      <c r="A31" s="3" t="s">
        <v>223</v>
      </c>
    </row>
    <row r="32" ht="12" customHeight="1">
      <c r="A32" s="3" t="s">
        <v>243</v>
      </c>
    </row>
    <row r="33" spans="1:7" ht="12" customHeight="1">
      <c r="A33" s="274" t="s">
        <v>218</v>
      </c>
      <c r="B33" s="274"/>
      <c r="C33" s="274"/>
      <c r="D33" s="274"/>
      <c r="E33" s="274"/>
      <c r="F33" s="274"/>
      <c r="G33" s="274"/>
    </row>
    <row r="34" spans="1:7" ht="12" customHeight="1">
      <c r="A34" s="274"/>
      <c r="B34" s="274"/>
      <c r="C34" s="274"/>
      <c r="D34" s="274"/>
      <c r="E34" s="274"/>
      <c r="F34" s="274"/>
      <c r="G34" s="274"/>
    </row>
    <row r="35" spans="1:7" ht="12" customHeight="1">
      <c r="A35" s="3" t="s">
        <v>219</v>
      </c>
      <c r="B35" s="174"/>
      <c r="C35" s="174"/>
      <c r="D35" s="174"/>
      <c r="E35" s="174"/>
      <c r="F35" s="174"/>
      <c r="G35" s="174"/>
    </row>
    <row r="36" spans="1:7" ht="12" customHeight="1">
      <c r="A36" s="174"/>
      <c r="B36" s="174"/>
      <c r="C36" s="174"/>
      <c r="D36" s="174"/>
      <c r="E36" s="174"/>
      <c r="F36" s="174"/>
      <c r="G36" s="174"/>
    </row>
    <row r="37" spans="1:7" ht="12" customHeight="1">
      <c r="A37" s="140"/>
      <c r="B37" s="140"/>
      <c r="C37" s="140"/>
      <c r="D37" s="140"/>
      <c r="E37" s="140"/>
      <c r="F37" s="140"/>
      <c r="G37" s="140"/>
    </row>
    <row r="38" spans="1:7" ht="12" customHeight="1">
      <c r="A38" s="140"/>
      <c r="B38" s="140"/>
      <c r="C38" s="140"/>
      <c r="D38" s="140"/>
      <c r="E38" s="140"/>
      <c r="F38" s="140"/>
      <c r="G38" s="140"/>
    </row>
    <row r="39" spans="1:13" ht="13.5">
      <c r="A39" s="43" t="s">
        <v>124</v>
      </c>
      <c r="B39" s="44"/>
      <c r="C39" s="45"/>
      <c r="D39" s="178"/>
      <c r="E39" s="178"/>
      <c r="F39" s="178"/>
      <c r="G39" s="178"/>
      <c r="H39" s="140"/>
      <c r="I39" s="140"/>
      <c r="J39" s="140"/>
      <c r="K39" s="140"/>
      <c r="L39" s="140"/>
      <c r="M39" s="140"/>
    </row>
    <row r="40" spans="1:7" ht="12.75">
      <c r="A40" s="47" t="s">
        <v>123</v>
      </c>
      <c r="B40" s="48"/>
      <c r="C40" s="49"/>
      <c r="D40" s="49"/>
      <c r="E40" s="49"/>
      <c r="F40" s="49"/>
      <c r="G40" s="49"/>
    </row>
    <row r="41" spans="1:7" ht="12.75">
      <c r="A41" s="180"/>
      <c r="B41" s="181"/>
      <c r="C41" s="178"/>
      <c r="D41" s="178"/>
      <c r="E41" s="178"/>
      <c r="F41" s="178"/>
      <c r="G41" s="178"/>
    </row>
    <row r="42" spans="1:7" ht="12.75">
      <c r="A42" s="158" t="s">
        <v>233</v>
      </c>
      <c r="B42" s="186"/>
      <c r="C42" s="185"/>
      <c r="D42" s="185"/>
      <c r="E42" s="185"/>
      <c r="F42" s="185"/>
      <c r="G42" s="185"/>
    </row>
    <row r="43" spans="1:7" ht="37.5" customHeight="1">
      <c r="A43" s="188" t="s">
        <v>10</v>
      </c>
      <c r="B43" s="188"/>
      <c r="C43" s="189" t="s">
        <v>168</v>
      </c>
      <c r="D43" s="189" t="s">
        <v>152</v>
      </c>
      <c r="E43" s="189" t="s">
        <v>226</v>
      </c>
      <c r="F43" s="189" t="s">
        <v>227</v>
      </c>
      <c r="G43" s="189" t="s">
        <v>177</v>
      </c>
    </row>
    <row r="44" spans="1:7" ht="12.75">
      <c r="A44" s="190">
        <v>201601</v>
      </c>
      <c r="B44" s="191" t="s">
        <v>193</v>
      </c>
      <c r="C44" s="192">
        <v>0.087</v>
      </c>
      <c r="D44" s="192">
        <v>0.125</v>
      </c>
      <c r="E44" s="192">
        <v>0.156</v>
      </c>
      <c r="F44" s="192">
        <v>0.124</v>
      </c>
      <c r="G44" s="192">
        <v>0.097</v>
      </c>
    </row>
    <row r="45" spans="1:7" ht="12.75">
      <c r="A45" s="193">
        <v>201602</v>
      </c>
      <c r="B45" s="191" t="s">
        <v>194</v>
      </c>
      <c r="C45" s="192">
        <v>0.105</v>
      </c>
      <c r="D45" s="192">
        <v>0.196</v>
      </c>
      <c r="E45" s="192">
        <v>0.176</v>
      </c>
      <c r="F45" s="192">
        <v>0.135</v>
      </c>
      <c r="G45" s="192">
        <v>0.121</v>
      </c>
    </row>
    <row r="46" spans="1:7" ht="12.75">
      <c r="A46" s="190">
        <v>201603</v>
      </c>
      <c r="B46" s="196" t="s">
        <v>195</v>
      </c>
      <c r="C46" s="192">
        <v>0.137</v>
      </c>
      <c r="D46" s="192">
        <v>0.154</v>
      </c>
      <c r="E46" s="192">
        <v>0.181</v>
      </c>
      <c r="F46" s="192">
        <v>0.145</v>
      </c>
      <c r="G46" s="192">
        <v>0.142</v>
      </c>
    </row>
    <row r="47" spans="1:7" ht="12.75">
      <c r="A47" s="193">
        <v>201604</v>
      </c>
      <c r="B47" s="196" t="s">
        <v>196</v>
      </c>
      <c r="C47" s="192">
        <v>0.197</v>
      </c>
      <c r="D47" s="192">
        <v>0.159</v>
      </c>
      <c r="E47" s="192">
        <v>0.17</v>
      </c>
      <c r="F47" s="192">
        <v>0.254</v>
      </c>
      <c r="G47" s="192">
        <v>0.193</v>
      </c>
    </row>
    <row r="48" spans="1:7" ht="12.75">
      <c r="A48" s="190">
        <v>201605</v>
      </c>
      <c r="B48" s="196" t="s">
        <v>197</v>
      </c>
      <c r="C48" s="192">
        <v>0.226</v>
      </c>
      <c r="D48" s="192">
        <v>0.189</v>
      </c>
      <c r="E48" s="192">
        <v>0.121</v>
      </c>
      <c r="F48" s="192">
        <v>0.163</v>
      </c>
      <c r="G48" s="192">
        <v>0.213</v>
      </c>
    </row>
    <row r="49" spans="1:7" ht="12.75">
      <c r="A49" s="193">
        <v>201606</v>
      </c>
      <c r="B49" s="196" t="s">
        <v>198</v>
      </c>
      <c r="C49" s="194">
        <v>0.248</v>
      </c>
      <c r="D49" s="195">
        <v>0.177</v>
      </c>
      <c r="E49" s="195">
        <v>0.195</v>
      </c>
      <c r="F49" s="195">
        <v>0.179</v>
      </c>
      <c r="G49" s="195">
        <v>0.234</v>
      </c>
    </row>
    <row r="50" spans="1:7" ht="12.75">
      <c r="A50" s="190">
        <v>201607</v>
      </c>
      <c r="B50" s="196" t="s">
        <v>199</v>
      </c>
      <c r="C50" s="194"/>
      <c r="D50" s="195"/>
      <c r="E50" s="195"/>
      <c r="F50" s="195"/>
      <c r="G50" s="195"/>
    </row>
    <row r="51" spans="1:7" ht="12.75">
      <c r="A51" s="193">
        <v>201608</v>
      </c>
      <c r="B51" s="196" t="s">
        <v>200</v>
      </c>
      <c r="C51" s="194"/>
      <c r="D51" s="195"/>
      <c r="E51" s="195"/>
      <c r="F51" s="195"/>
      <c r="G51" s="195"/>
    </row>
    <row r="52" spans="1:7" ht="12.75">
      <c r="A52" s="190">
        <v>201609</v>
      </c>
      <c r="B52" s="196" t="s">
        <v>201</v>
      </c>
      <c r="C52" s="194"/>
      <c r="D52" s="195"/>
      <c r="E52" s="195"/>
      <c r="F52" s="195"/>
      <c r="G52" s="195"/>
    </row>
    <row r="53" spans="1:7" ht="12.75">
      <c r="A53" s="193">
        <v>201610</v>
      </c>
      <c r="B53" s="196" t="s">
        <v>202</v>
      </c>
      <c r="C53" s="194"/>
      <c r="D53" s="195"/>
      <c r="E53" s="195"/>
      <c r="F53" s="195"/>
      <c r="G53" s="195"/>
    </row>
    <row r="54" spans="1:7" ht="12.75">
      <c r="A54" s="190">
        <v>201611</v>
      </c>
      <c r="B54" s="196" t="s">
        <v>203</v>
      </c>
      <c r="C54" s="194"/>
      <c r="D54" s="195"/>
      <c r="E54" s="195"/>
      <c r="F54" s="195"/>
      <c r="G54" s="195"/>
    </row>
    <row r="55" spans="1:7" ht="12.75">
      <c r="A55" s="197">
        <v>201612</v>
      </c>
      <c r="B55" s="198" t="s">
        <v>204</v>
      </c>
      <c r="C55" s="201"/>
      <c r="D55" s="202"/>
      <c r="E55" s="202"/>
      <c r="F55" s="202"/>
      <c r="G55" s="202"/>
    </row>
    <row r="56" spans="1:7" ht="12.75">
      <c r="A56" s="203" t="s">
        <v>205</v>
      </c>
      <c r="B56" s="204" t="s">
        <v>206</v>
      </c>
      <c r="C56" s="192">
        <v>0.33</v>
      </c>
      <c r="D56" s="192">
        <v>0.475</v>
      </c>
      <c r="E56" s="192">
        <v>0.514</v>
      </c>
      <c r="F56" s="192">
        <v>0.404</v>
      </c>
      <c r="G56" s="192">
        <v>0.361</v>
      </c>
    </row>
    <row r="57" spans="1:7" ht="12.75">
      <c r="A57" s="207" t="s">
        <v>207</v>
      </c>
      <c r="B57" s="208" t="s">
        <v>220</v>
      </c>
      <c r="C57" s="211"/>
      <c r="D57" s="212"/>
      <c r="E57" s="212"/>
      <c r="F57" s="212"/>
      <c r="G57" s="212"/>
    </row>
    <row r="58" spans="1:7" ht="12.75">
      <c r="A58" s="203" t="s">
        <v>208</v>
      </c>
      <c r="B58" s="208" t="s">
        <v>209</v>
      </c>
      <c r="C58" s="211"/>
      <c r="D58" s="212"/>
      <c r="E58" s="212"/>
      <c r="F58" s="212"/>
      <c r="G58" s="212"/>
    </row>
    <row r="59" spans="1:7" ht="12.75">
      <c r="A59" s="213" t="s">
        <v>210</v>
      </c>
      <c r="B59" s="214" t="s">
        <v>221</v>
      </c>
      <c r="C59" s="217"/>
      <c r="D59" s="218"/>
      <c r="E59" s="218"/>
      <c r="F59" s="218"/>
      <c r="G59" s="218"/>
    </row>
    <row r="60" spans="1:7" ht="12.75">
      <c r="A60" s="219" t="s">
        <v>211</v>
      </c>
      <c r="B60" s="220" t="s">
        <v>212</v>
      </c>
      <c r="C60" s="222"/>
      <c r="D60" s="222"/>
      <c r="E60" s="222"/>
      <c r="F60" s="222"/>
      <c r="G60" s="222"/>
    </row>
    <row r="61" spans="1:7" ht="12.75">
      <c r="A61" s="223" t="s">
        <v>213</v>
      </c>
      <c r="B61" s="223" t="s">
        <v>214</v>
      </c>
      <c r="C61" s="224">
        <v>1</v>
      </c>
      <c r="D61" s="224">
        <v>1</v>
      </c>
      <c r="E61" s="224">
        <v>1</v>
      </c>
      <c r="F61" s="224">
        <v>1</v>
      </c>
      <c r="G61" s="224">
        <v>1</v>
      </c>
    </row>
    <row r="62" spans="1:7" ht="12.75">
      <c r="A62" s="4" t="s">
        <v>230</v>
      </c>
      <c r="C62" s="119"/>
      <c r="D62" s="119"/>
      <c r="E62" s="119"/>
      <c r="F62" s="119"/>
      <c r="G62" s="119"/>
    </row>
    <row r="63" spans="1:7" ht="12.75">
      <c r="A63" s="172" t="s">
        <v>228</v>
      </c>
      <c r="C63" s="119"/>
      <c r="D63" s="119"/>
      <c r="E63" s="119"/>
      <c r="F63" s="119"/>
      <c r="G63" s="119"/>
    </row>
    <row r="64" spans="1:7" ht="12.75">
      <c r="A64" s="3" t="s">
        <v>223</v>
      </c>
      <c r="C64" s="119"/>
      <c r="D64" s="119"/>
      <c r="E64" s="119"/>
      <c r="F64" s="119"/>
      <c r="G64" s="119"/>
    </row>
    <row r="65" spans="1:7" ht="12.75">
      <c r="A65" s="3" t="s">
        <v>243</v>
      </c>
      <c r="B65" s="163"/>
      <c r="D65" s="119"/>
      <c r="E65" s="119"/>
      <c r="F65" s="119"/>
      <c r="G65" s="119"/>
    </row>
    <row r="66" spans="1:7" ht="12.75">
      <c r="A66" s="277" t="s">
        <v>218</v>
      </c>
      <c r="B66" s="277"/>
      <c r="C66" s="277"/>
      <c r="D66" s="277"/>
      <c r="E66" s="277"/>
      <c r="F66" s="277"/>
      <c r="G66" s="277"/>
    </row>
    <row r="67" spans="1:7" ht="12.75">
      <c r="A67" s="277"/>
      <c r="B67" s="277"/>
      <c r="C67" s="277"/>
      <c r="D67" s="277"/>
      <c r="E67" s="277"/>
      <c r="F67" s="277"/>
      <c r="G67" s="277"/>
    </row>
    <row r="68" spans="1:7" ht="12.75">
      <c r="A68" s="141" t="s">
        <v>219</v>
      </c>
      <c r="C68" s="119"/>
      <c r="D68" s="119"/>
      <c r="E68" s="119"/>
      <c r="F68" s="119"/>
      <c r="G68" s="119"/>
    </row>
    <row r="69" spans="1:7" ht="12.75">
      <c r="A69" s="119"/>
      <c r="C69" s="119"/>
      <c r="D69" s="119"/>
      <c r="E69" s="119"/>
      <c r="F69" s="119"/>
      <c r="G69" s="119"/>
    </row>
    <row r="70" spans="1:7" ht="12.75">
      <c r="A70" s="119"/>
      <c r="C70" s="119"/>
      <c r="D70" s="119"/>
      <c r="E70" s="119"/>
      <c r="F70" s="119"/>
      <c r="G70" s="119"/>
    </row>
    <row r="71" spans="1:7" ht="12.75">
      <c r="A71" s="119"/>
      <c r="C71" s="119"/>
      <c r="D71" s="119"/>
      <c r="E71" s="119"/>
      <c r="F71" s="119"/>
      <c r="G71" s="119"/>
    </row>
  </sheetData>
  <sheetProtection/>
  <mergeCells count="2">
    <mergeCell ref="A33:G34"/>
    <mergeCell ref="A66:G67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5" customWidth="1"/>
    <col min="2" max="2" width="18.57421875" style="119" customWidth="1"/>
    <col min="3" max="5" width="11.7109375" style="163" customWidth="1"/>
    <col min="6" max="7" width="13.28125" style="163" customWidth="1"/>
    <col min="8" max="8" width="9.7109375" style="119" customWidth="1"/>
    <col min="9" max="11" width="11.7109375" style="119" customWidth="1"/>
    <col min="12" max="13" width="13.28125" style="119" customWidth="1"/>
    <col min="14" max="16384" width="9.140625" style="119" customWidth="1"/>
  </cols>
  <sheetData>
    <row r="1" ht="12.75"/>
    <row r="2" ht="12.75"/>
    <row r="3" ht="12.75"/>
    <row r="5" spans="1:3" ht="12.75">
      <c r="A5" s="3"/>
      <c r="B5" s="4"/>
      <c r="C5" s="5"/>
    </row>
    <row r="6" spans="1:7" ht="13.5">
      <c r="A6" s="43" t="s">
        <v>124</v>
      </c>
      <c r="B6" s="44"/>
      <c r="C6" s="45"/>
      <c r="D6" s="178"/>
      <c r="E6" s="178"/>
      <c r="F6" s="178"/>
      <c r="G6" s="178"/>
    </row>
    <row r="7" spans="1:7" ht="12.75">
      <c r="A7" s="47" t="s">
        <v>139</v>
      </c>
      <c r="B7" s="48"/>
      <c r="C7" s="49"/>
      <c r="D7" s="49"/>
      <c r="E7" s="49"/>
      <c r="F7" s="49"/>
      <c r="G7" s="49"/>
    </row>
    <row r="8" spans="1:7" ht="12.75">
      <c r="A8" s="180"/>
      <c r="B8" s="181"/>
      <c r="C8" s="178"/>
      <c r="D8" s="178"/>
      <c r="E8" s="178"/>
      <c r="F8" s="178"/>
      <c r="G8" s="178"/>
    </row>
    <row r="9" spans="1:7" ht="12.75" customHeight="1">
      <c r="A9" s="158" t="s">
        <v>6</v>
      </c>
      <c r="B9" s="186"/>
      <c r="C9" s="185"/>
      <c r="D9" s="185"/>
      <c r="E9" s="185"/>
      <c r="F9" s="185"/>
      <c r="G9" s="185"/>
    </row>
    <row r="10" spans="1:7" s="11" customFormat="1" ht="33.75" customHeight="1">
      <c r="A10" s="188" t="s">
        <v>10</v>
      </c>
      <c r="B10" s="188"/>
      <c r="C10" s="189" t="s">
        <v>169</v>
      </c>
      <c r="D10" s="189" t="s">
        <v>155</v>
      </c>
      <c r="E10" s="189" t="s">
        <v>138</v>
      </c>
      <c r="F10" s="189" t="s">
        <v>170</v>
      </c>
      <c r="G10" s="189" t="s">
        <v>177</v>
      </c>
    </row>
    <row r="11" spans="1:7" ht="12.75">
      <c r="A11" s="190">
        <v>201601</v>
      </c>
      <c r="B11" s="191" t="s">
        <v>193</v>
      </c>
      <c r="C11" s="148">
        <v>421</v>
      </c>
      <c r="D11" s="149">
        <v>229</v>
      </c>
      <c r="E11" s="149">
        <v>72.4</v>
      </c>
      <c r="F11" s="149">
        <v>22.1</v>
      </c>
      <c r="G11" s="149">
        <v>744.4</v>
      </c>
    </row>
    <row r="12" spans="1:7" ht="12.75">
      <c r="A12" s="193">
        <v>201602</v>
      </c>
      <c r="B12" s="191" t="s">
        <v>194</v>
      </c>
      <c r="C12" s="146">
        <v>523.8</v>
      </c>
      <c r="D12" s="147">
        <v>250.5</v>
      </c>
      <c r="E12" s="147">
        <v>113.4</v>
      </c>
      <c r="F12" s="147">
        <v>42.4</v>
      </c>
      <c r="G12" s="147">
        <v>930.1</v>
      </c>
    </row>
    <row r="13" spans="1:7" ht="12.75">
      <c r="A13" s="190">
        <v>201603</v>
      </c>
      <c r="B13" s="196" t="s">
        <v>195</v>
      </c>
      <c r="C13" s="146">
        <v>676.7</v>
      </c>
      <c r="D13" s="147">
        <v>257.3</v>
      </c>
      <c r="E13" s="147">
        <v>106.3</v>
      </c>
      <c r="F13" s="147">
        <v>47.7</v>
      </c>
      <c r="G13" s="147">
        <v>1088</v>
      </c>
    </row>
    <row r="14" spans="1:7" ht="12.75">
      <c r="A14" s="193">
        <v>201604</v>
      </c>
      <c r="B14" s="196" t="s">
        <v>196</v>
      </c>
      <c r="C14" s="146">
        <v>898.9</v>
      </c>
      <c r="D14" s="147">
        <v>292.2</v>
      </c>
      <c r="E14" s="147">
        <v>211.7</v>
      </c>
      <c r="F14" s="147">
        <v>76.1</v>
      </c>
      <c r="G14" s="147">
        <v>1478.9</v>
      </c>
    </row>
    <row r="15" spans="1:7" ht="12.75">
      <c r="A15" s="190">
        <v>201605</v>
      </c>
      <c r="B15" s="196" t="s">
        <v>197</v>
      </c>
      <c r="C15" s="146">
        <v>1141.1</v>
      </c>
      <c r="D15" s="147">
        <v>208.7</v>
      </c>
      <c r="E15" s="147">
        <v>169.2</v>
      </c>
      <c r="F15" s="147">
        <v>111.2</v>
      </c>
      <c r="G15" s="147">
        <v>1630.2</v>
      </c>
    </row>
    <row r="16" spans="1:7" ht="12.75">
      <c r="A16" s="193">
        <v>201606</v>
      </c>
      <c r="B16" s="196" t="s">
        <v>198</v>
      </c>
      <c r="C16" s="146">
        <v>1194.4</v>
      </c>
      <c r="D16" s="147">
        <v>242.9</v>
      </c>
      <c r="E16" s="147">
        <v>197</v>
      </c>
      <c r="F16" s="147">
        <v>155.6</v>
      </c>
      <c r="G16" s="147">
        <v>1789.9</v>
      </c>
    </row>
    <row r="17" spans="1:7" ht="12.75">
      <c r="A17" s="190">
        <v>201607</v>
      </c>
      <c r="B17" s="196" t="s">
        <v>199</v>
      </c>
      <c r="C17" s="146"/>
      <c r="D17" s="147"/>
      <c r="E17" s="147"/>
      <c r="F17" s="147"/>
      <c r="G17" s="147"/>
    </row>
    <row r="18" spans="1:7" ht="12.75">
      <c r="A18" s="193">
        <v>201608</v>
      </c>
      <c r="B18" s="196" t="s">
        <v>200</v>
      </c>
      <c r="C18" s="146"/>
      <c r="D18" s="147"/>
      <c r="E18" s="147"/>
      <c r="F18" s="147"/>
      <c r="G18" s="147"/>
    </row>
    <row r="19" spans="1:7" ht="12.75">
      <c r="A19" s="190">
        <v>201609</v>
      </c>
      <c r="B19" s="196" t="s">
        <v>201</v>
      </c>
      <c r="C19" s="146"/>
      <c r="D19" s="147"/>
      <c r="E19" s="147"/>
      <c r="F19" s="147"/>
      <c r="G19" s="147"/>
    </row>
    <row r="20" spans="1:7" ht="12.75">
      <c r="A20" s="193">
        <v>201610</v>
      </c>
      <c r="B20" s="196" t="s">
        <v>202</v>
      </c>
      <c r="C20" s="146"/>
      <c r="D20" s="147"/>
      <c r="E20" s="147"/>
      <c r="F20" s="147"/>
      <c r="G20" s="147"/>
    </row>
    <row r="21" spans="1:7" ht="12.75">
      <c r="A21" s="190">
        <v>201611</v>
      </c>
      <c r="B21" s="196" t="s">
        <v>203</v>
      </c>
      <c r="C21" s="146"/>
      <c r="D21" s="147"/>
      <c r="E21" s="147"/>
      <c r="F21" s="147"/>
      <c r="G21" s="147"/>
    </row>
    <row r="22" spans="1:7" ht="12.75">
      <c r="A22" s="197">
        <v>201612</v>
      </c>
      <c r="B22" s="198" t="s">
        <v>204</v>
      </c>
      <c r="C22" s="199"/>
      <c r="D22" s="200"/>
      <c r="E22" s="200"/>
      <c r="F22" s="200"/>
      <c r="G22" s="200"/>
    </row>
    <row r="23" spans="1:7" ht="12.75">
      <c r="A23" s="203" t="s">
        <v>205</v>
      </c>
      <c r="B23" s="204" t="s">
        <v>206</v>
      </c>
      <c r="C23" s="205">
        <v>1621.4</v>
      </c>
      <c r="D23" s="206">
        <v>736.8</v>
      </c>
      <c r="E23" s="206">
        <v>292</v>
      </c>
      <c r="F23" s="206">
        <v>112.3</v>
      </c>
      <c r="G23" s="206">
        <v>2762.5</v>
      </c>
    </row>
    <row r="24" spans="1:7" ht="12.75">
      <c r="A24" s="207" t="s">
        <v>207</v>
      </c>
      <c r="B24" s="208" t="s">
        <v>220</v>
      </c>
      <c r="C24" s="209"/>
      <c r="D24" s="210"/>
      <c r="E24" s="210"/>
      <c r="F24" s="210"/>
      <c r="G24" s="210"/>
    </row>
    <row r="25" spans="1:7" ht="12.75">
      <c r="A25" s="203" t="s">
        <v>208</v>
      </c>
      <c r="B25" s="208" t="s">
        <v>209</v>
      </c>
      <c r="C25" s="209"/>
      <c r="D25" s="210"/>
      <c r="E25" s="210"/>
      <c r="F25" s="210"/>
      <c r="G25" s="210"/>
    </row>
    <row r="26" spans="1:7" ht="12.75">
      <c r="A26" s="213" t="s">
        <v>210</v>
      </c>
      <c r="B26" s="214" t="s">
        <v>221</v>
      </c>
      <c r="C26" s="215"/>
      <c r="D26" s="216"/>
      <c r="E26" s="216"/>
      <c r="F26" s="216"/>
      <c r="G26" s="216"/>
    </row>
    <row r="27" spans="1:7" s="176" customFormat="1" ht="12.75">
      <c r="A27" s="219" t="s">
        <v>211</v>
      </c>
      <c r="B27" s="220" t="s">
        <v>212</v>
      </c>
      <c r="C27" s="221"/>
      <c r="D27" s="221"/>
      <c r="E27" s="221"/>
      <c r="F27" s="221"/>
      <c r="G27" s="221"/>
    </row>
    <row r="28" spans="1:7" ht="12.75">
      <c r="A28" s="223" t="s">
        <v>213</v>
      </c>
      <c r="B28" s="223" t="s">
        <v>214</v>
      </c>
      <c r="C28" s="145">
        <v>4855.8</v>
      </c>
      <c r="D28" s="145">
        <v>1480.6</v>
      </c>
      <c r="E28" s="145">
        <v>869.9</v>
      </c>
      <c r="F28" s="145">
        <v>455.1</v>
      </c>
      <c r="G28" s="145">
        <v>7661.4</v>
      </c>
    </row>
    <row r="29" spans="1:7" ht="12" customHeight="1">
      <c r="A29" s="278" t="s">
        <v>222</v>
      </c>
      <c r="B29" s="278"/>
      <c r="C29" s="278"/>
      <c r="D29" s="278"/>
      <c r="E29" s="278"/>
      <c r="F29" s="278"/>
      <c r="G29" s="278"/>
    </row>
    <row r="30" spans="1:7" ht="12" customHeight="1">
      <c r="A30" s="279"/>
      <c r="B30" s="279"/>
      <c r="C30" s="279"/>
      <c r="D30" s="279"/>
      <c r="E30" s="279"/>
      <c r="F30" s="279"/>
      <c r="G30" s="279"/>
    </row>
    <row r="31" ht="12" customHeight="1">
      <c r="A31" s="172" t="s">
        <v>229</v>
      </c>
    </row>
    <row r="32" ht="12" customHeight="1">
      <c r="A32" s="175" t="s">
        <v>245</v>
      </c>
    </row>
    <row r="33" ht="12" customHeight="1">
      <c r="A33" s="175" t="s">
        <v>246</v>
      </c>
    </row>
    <row r="34" spans="1:7" ht="12" customHeight="1">
      <c r="A34" s="280" t="s">
        <v>247</v>
      </c>
      <c r="B34" s="280"/>
      <c r="C34" s="280"/>
      <c r="D34" s="280"/>
      <c r="E34" s="280"/>
      <c r="F34" s="280"/>
      <c r="G34" s="280"/>
    </row>
    <row r="35" spans="1:7" ht="12" customHeight="1">
      <c r="A35" s="280"/>
      <c r="B35" s="280"/>
      <c r="C35" s="280"/>
      <c r="D35" s="280"/>
      <c r="E35" s="280"/>
      <c r="F35" s="280"/>
      <c r="G35" s="280"/>
    </row>
    <row r="36" ht="12" customHeight="1">
      <c r="A36" s="3" t="s">
        <v>223</v>
      </c>
    </row>
    <row r="37" ht="12" customHeight="1">
      <c r="A37" s="3" t="s">
        <v>243</v>
      </c>
    </row>
    <row r="38" spans="1:7" ht="12" customHeight="1">
      <c r="A38" s="277" t="s">
        <v>218</v>
      </c>
      <c r="B38" s="277"/>
      <c r="C38" s="277"/>
      <c r="D38" s="277"/>
      <c r="E38" s="277"/>
      <c r="F38" s="277"/>
      <c r="G38" s="277"/>
    </row>
    <row r="39" spans="1:7" ht="12" customHeight="1">
      <c r="A39" s="277"/>
      <c r="B39" s="277"/>
      <c r="C39" s="277"/>
      <c r="D39" s="277"/>
      <c r="E39" s="277"/>
      <c r="F39" s="277"/>
      <c r="G39" s="277"/>
    </row>
    <row r="40" spans="1:7" ht="12" customHeight="1">
      <c r="A40" s="277"/>
      <c r="B40" s="277"/>
      <c r="C40" s="277"/>
      <c r="D40" s="277"/>
      <c r="E40" s="277"/>
      <c r="F40" s="277"/>
      <c r="G40" s="277"/>
    </row>
    <row r="41" spans="1:7" ht="12" customHeight="1">
      <c r="A41" s="3" t="s">
        <v>219</v>
      </c>
      <c r="B41" s="174"/>
      <c r="C41" s="174"/>
      <c r="D41" s="174"/>
      <c r="E41" s="174"/>
      <c r="F41" s="174"/>
      <c r="G41" s="174"/>
    </row>
    <row r="42" spans="1:11" ht="12.75">
      <c r="A42" s="174"/>
      <c r="B42" s="174"/>
      <c r="C42" s="174"/>
      <c r="D42" s="174"/>
      <c r="E42" s="174"/>
      <c r="F42" s="174"/>
      <c r="G42" s="174"/>
      <c r="I42" s="163"/>
      <c r="J42" s="163"/>
      <c r="K42" s="163"/>
    </row>
    <row r="43" spans="8:13" ht="12.75">
      <c r="H43" s="140"/>
      <c r="I43" s="140"/>
      <c r="J43" s="140"/>
      <c r="K43" s="140"/>
      <c r="L43" s="140"/>
      <c r="M43" s="140"/>
    </row>
    <row r="44" spans="1:3" ht="12.75">
      <c r="A44" s="3"/>
      <c r="B44" s="4"/>
      <c r="C44" s="5"/>
    </row>
    <row r="45" spans="1:7" ht="13.5">
      <c r="A45" s="43" t="s">
        <v>124</v>
      </c>
      <c r="B45" s="44"/>
      <c r="C45" s="45"/>
      <c r="D45" s="178"/>
      <c r="E45" s="178"/>
      <c r="F45" s="178"/>
      <c r="G45" s="178"/>
    </row>
    <row r="46" spans="1:7" ht="12.75">
      <c r="A46" s="47" t="s">
        <v>139</v>
      </c>
      <c r="B46" s="48"/>
      <c r="C46" s="49"/>
      <c r="D46" s="49"/>
      <c r="E46" s="49"/>
      <c r="F46" s="49"/>
      <c r="G46" s="49"/>
    </row>
    <row r="47" spans="1:7" ht="12.75">
      <c r="A47" s="225"/>
      <c r="B47" s="124"/>
      <c r="C47" s="179"/>
      <c r="D47" s="179"/>
      <c r="E47" s="179"/>
      <c r="F47" s="179"/>
      <c r="G47" s="179"/>
    </row>
    <row r="48" spans="1:7" ht="12.75">
      <c r="A48" s="158" t="s">
        <v>233</v>
      </c>
      <c r="B48" s="186"/>
      <c r="C48" s="185"/>
      <c r="D48" s="185"/>
      <c r="E48" s="185"/>
      <c r="F48" s="185"/>
      <c r="G48" s="185"/>
    </row>
    <row r="49" spans="1:7" ht="33.75" customHeight="1">
      <c r="A49" s="188" t="s">
        <v>10</v>
      </c>
      <c r="B49" s="188"/>
      <c r="C49" s="189" t="s">
        <v>169</v>
      </c>
      <c r="D49" s="189" t="s">
        <v>155</v>
      </c>
      <c r="E49" s="189" t="s">
        <v>138</v>
      </c>
      <c r="F49" s="189" t="s">
        <v>170</v>
      </c>
      <c r="G49" s="189" t="s">
        <v>177</v>
      </c>
    </row>
    <row r="50" spans="1:7" ht="12.75">
      <c r="A50" s="190">
        <v>201601</v>
      </c>
      <c r="B50" s="191" t="s">
        <v>193</v>
      </c>
      <c r="C50" s="192">
        <v>0.087</v>
      </c>
      <c r="D50" s="192">
        <v>0.155</v>
      </c>
      <c r="E50" s="192">
        <v>0.083</v>
      </c>
      <c r="F50" s="192">
        <v>0.049</v>
      </c>
      <c r="G50" s="192">
        <v>0.097</v>
      </c>
    </row>
    <row r="51" spans="1:7" ht="12.75">
      <c r="A51" s="193">
        <v>201602</v>
      </c>
      <c r="B51" s="191" t="s">
        <v>194</v>
      </c>
      <c r="C51" s="192">
        <v>0.108</v>
      </c>
      <c r="D51" s="192">
        <v>0.169</v>
      </c>
      <c r="E51" s="192">
        <v>0.13</v>
      </c>
      <c r="F51" s="192">
        <v>0.093</v>
      </c>
      <c r="G51" s="192">
        <v>0.121</v>
      </c>
    </row>
    <row r="52" spans="1:7" ht="12.75">
      <c r="A52" s="190">
        <v>201603</v>
      </c>
      <c r="B52" s="196" t="s">
        <v>195</v>
      </c>
      <c r="C52" s="192">
        <v>0.139</v>
      </c>
      <c r="D52" s="192">
        <v>0.174</v>
      </c>
      <c r="E52" s="192">
        <v>0.122</v>
      </c>
      <c r="F52" s="192">
        <v>0.105</v>
      </c>
      <c r="G52" s="192">
        <v>0.142</v>
      </c>
    </row>
    <row r="53" spans="1:7" ht="12.75">
      <c r="A53" s="193">
        <v>201604</v>
      </c>
      <c r="B53" s="196" t="s">
        <v>196</v>
      </c>
      <c r="C53" s="192">
        <v>0.185</v>
      </c>
      <c r="D53" s="192">
        <v>0.197</v>
      </c>
      <c r="E53" s="192">
        <v>0.243</v>
      </c>
      <c r="F53" s="192">
        <v>0.167</v>
      </c>
      <c r="G53" s="192">
        <v>0.193</v>
      </c>
    </row>
    <row r="54" spans="1:7" ht="12.75">
      <c r="A54" s="190">
        <v>201605</v>
      </c>
      <c r="B54" s="196" t="s">
        <v>197</v>
      </c>
      <c r="C54" s="192">
        <v>0.235</v>
      </c>
      <c r="D54" s="192">
        <v>0.141</v>
      </c>
      <c r="E54" s="192">
        <v>0.195</v>
      </c>
      <c r="F54" s="192">
        <v>0.244</v>
      </c>
      <c r="G54" s="192">
        <v>0.213</v>
      </c>
    </row>
    <row r="55" spans="1:7" ht="12.75">
      <c r="A55" s="193">
        <v>201606</v>
      </c>
      <c r="B55" s="196" t="s">
        <v>198</v>
      </c>
      <c r="C55" s="194">
        <v>0.246</v>
      </c>
      <c r="D55" s="195">
        <v>0.164</v>
      </c>
      <c r="E55" s="195">
        <v>0.226</v>
      </c>
      <c r="F55" s="195">
        <v>0.342</v>
      </c>
      <c r="G55" s="195">
        <v>0.234</v>
      </c>
    </row>
    <row r="56" spans="1:7" ht="12.75">
      <c r="A56" s="190">
        <v>201607</v>
      </c>
      <c r="B56" s="196" t="s">
        <v>199</v>
      </c>
      <c r="C56" s="194"/>
      <c r="D56" s="195"/>
      <c r="E56" s="195"/>
      <c r="F56" s="195"/>
      <c r="G56" s="195"/>
    </row>
    <row r="57" spans="1:7" ht="12.75">
      <c r="A57" s="193">
        <v>201608</v>
      </c>
      <c r="B57" s="196" t="s">
        <v>200</v>
      </c>
      <c r="C57" s="194"/>
      <c r="D57" s="195"/>
      <c r="E57" s="195"/>
      <c r="F57" s="195"/>
      <c r="G57" s="195"/>
    </row>
    <row r="58" spans="1:7" ht="12.75">
      <c r="A58" s="190">
        <v>201609</v>
      </c>
      <c r="B58" s="196" t="s">
        <v>201</v>
      </c>
      <c r="C58" s="194"/>
      <c r="D58" s="195"/>
      <c r="E58" s="195"/>
      <c r="F58" s="195"/>
      <c r="G58" s="195"/>
    </row>
    <row r="59" spans="1:7" ht="12.75">
      <c r="A59" s="193">
        <v>201610</v>
      </c>
      <c r="B59" s="196" t="s">
        <v>202</v>
      </c>
      <c r="C59" s="194"/>
      <c r="D59" s="195"/>
      <c r="E59" s="195"/>
      <c r="F59" s="195"/>
      <c r="G59" s="195"/>
    </row>
    <row r="60" spans="1:7" ht="12.75">
      <c r="A60" s="190">
        <v>201611</v>
      </c>
      <c r="B60" s="196" t="s">
        <v>203</v>
      </c>
      <c r="C60" s="194"/>
      <c r="D60" s="195"/>
      <c r="E60" s="195"/>
      <c r="F60" s="195"/>
      <c r="G60" s="195"/>
    </row>
    <row r="61" spans="1:7" ht="12.75">
      <c r="A61" s="197">
        <v>201612</v>
      </c>
      <c r="B61" s="198" t="s">
        <v>204</v>
      </c>
      <c r="C61" s="201"/>
      <c r="D61" s="202"/>
      <c r="E61" s="202"/>
      <c r="F61" s="202"/>
      <c r="G61" s="202"/>
    </row>
    <row r="62" spans="1:7" ht="12.75">
      <c r="A62" s="203" t="s">
        <v>205</v>
      </c>
      <c r="B62" s="204" t="s">
        <v>206</v>
      </c>
      <c r="C62" s="192">
        <v>0.334</v>
      </c>
      <c r="D62" s="192">
        <v>0.498</v>
      </c>
      <c r="E62" s="192">
        <v>0.336</v>
      </c>
      <c r="F62" s="192">
        <v>0.247</v>
      </c>
      <c r="G62" s="192">
        <v>0.361</v>
      </c>
    </row>
    <row r="63" spans="1:7" ht="12.75">
      <c r="A63" s="207" t="s">
        <v>207</v>
      </c>
      <c r="B63" s="208" t="s">
        <v>220</v>
      </c>
      <c r="C63" s="211"/>
      <c r="D63" s="212"/>
      <c r="E63" s="212"/>
      <c r="F63" s="212"/>
      <c r="G63" s="212"/>
    </row>
    <row r="64" spans="1:7" ht="12.75">
      <c r="A64" s="203" t="s">
        <v>208</v>
      </c>
      <c r="B64" s="208" t="s">
        <v>209</v>
      </c>
      <c r="C64" s="211"/>
      <c r="D64" s="212"/>
      <c r="E64" s="212"/>
      <c r="F64" s="212"/>
      <c r="G64" s="212"/>
    </row>
    <row r="65" spans="1:7" ht="12.75">
      <c r="A65" s="213" t="s">
        <v>210</v>
      </c>
      <c r="B65" s="214" t="s">
        <v>221</v>
      </c>
      <c r="C65" s="217"/>
      <c r="D65" s="218"/>
      <c r="E65" s="218"/>
      <c r="F65" s="218"/>
      <c r="G65" s="218"/>
    </row>
    <row r="66" spans="1:7" ht="12.75">
      <c r="A66" s="219" t="s">
        <v>211</v>
      </c>
      <c r="B66" s="220" t="s">
        <v>212</v>
      </c>
      <c r="C66" s="222"/>
      <c r="D66" s="222"/>
      <c r="E66" s="222"/>
      <c r="F66" s="222"/>
      <c r="G66" s="222"/>
    </row>
    <row r="67" spans="1:7" ht="12.75">
      <c r="A67" s="223" t="s">
        <v>213</v>
      </c>
      <c r="B67" s="223" t="s">
        <v>214</v>
      </c>
      <c r="C67" s="224">
        <v>1</v>
      </c>
      <c r="D67" s="224">
        <v>1</v>
      </c>
      <c r="E67" s="224">
        <v>1</v>
      </c>
      <c r="F67" s="224">
        <v>1</v>
      </c>
      <c r="G67" s="224">
        <v>1</v>
      </c>
    </row>
    <row r="68" spans="1:7" ht="12.75">
      <c r="A68" s="278" t="s">
        <v>222</v>
      </c>
      <c r="B68" s="278"/>
      <c r="C68" s="278"/>
      <c r="D68" s="278"/>
      <c r="E68" s="278"/>
      <c r="F68" s="278"/>
      <c r="G68" s="278"/>
    </row>
    <row r="69" spans="1:7" ht="12.75">
      <c r="A69" s="279"/>
      <c r="B69" s="279"/>
      <c r="C69" s="279"/>
      <c r="D69" s="279"/>
      <c r="E69" s="279"/>
      <c r="F69" s="279"/>
      <c r="G69" s="279"/>
    </row>
    <row r="70" spans="1:7" ht="12.75">
      <c r="A70" s="172" t="s">
        <v>229</v>
      </c>
      <c r="C70" s="119"/>
      <c r="D70" s="119"/>
      <c r="E70" s="119"/>
      <c r="F70" s="119"/>
      <c r="G70" s="119"/>
    </row>
    <row r="71" spans="1:7" ht="12.75">
      <c r="A71" s="175" t="s">
        <v>245</v>
      </c>
      <c r="C71" s="119"/>
      <c r="D71" s="119"/>
      <c r="E71" s="119"/>
      <c r="F71" s="119"/>
      <c r="G71" s="119"/>
    </row>
    <row r="72" spans="1:7" ht="12.75">
      <c r="A72" s="175" t="s">
        <v>246</v>
      </c>
      <c r="C72" s="119"/>
      <c r="D72" s="119"/>
      <c r="E72" s="119"/>
      <c r="F72" s="119"/>
      <c r="G72" s="119"/>
    </row>
    <row r="73" spans="1:7" ht="12.75">
      <c r="A73" s="280" t="s">
        <v>247</v>
      </c>
      <c r="B73" s="280"/>
      <c r="C73" s="280"/>
      <c r="D73" s="280"/>
      <c r="E73" s="280"/>
      <c r="F73" s="280"/>
      <c r="G73" s="280"/>
    </row>
    <row r="74" spans="1:7" ht="12.75">
      <c r="A74" s="280"/>
      <c r="B74" s="280"/>
      <c r="C74" s="280"/>
      <c r="D74" s="280"/>
      <c r="E74" s="280"/>
      <c r="F74" s="280"/>
      <c r="G74" s="280"/>
    </row>
    <row r="75" spans="1:7" ht="12.75">
      <c r="A75" s="3" t="s">
        <v>223</v>
      </c>
      <c r="C75" s="119"/>
      <c r="D75" s="119"/>
      <c r="E75" s="119"/>
      <c r="F75" s="119"/>
      <c r="G75" s="119"/>
    </row>
    <row r="76" spans="1:7" ht="12.75">
      <c r="A76" s="3" t="s">
        <v>243</v>
      </c>
      <c r="C76" s="119"/>
      <c r="D76" s="119"/>
      <c r="E76" s="119"/>
      <c r="F76" s="119"/>
      <c r="G76" s="119"/>
    </row>
    <row r="77" spans="1:7" ht="12.75">
      <c r="A77" s="277" t="s">
        <v>218</v>
      </c>
      <c r="B77" s="277"/>
      <c r="C77" s="277"/>
      <c r="D77" s="277"/>
      <c r="E77" s="277"/>
      <c r="F77" s="277"/>
      <c r="G77" s="277"/>
    </row>
    <row r="78" spans="1:7" ht="12.75">
      <c r="A78" s="277"/>
      <c r="B78" s="277"/>
      <c r="C78" s="277"/>
      <c r="D78" s="277"/>
      <c r="E78" s="277"/>
      <c r="F78" s="277"/>
      <c r="G78" s="277"/>
    </row>
    <row r="79" spans="1:7" ht="12.75">
      <c r="A79" s="277"/>
      <c r="B79" s="277"/>
      <c r="C79" s="277"/>
      <c r="D79" s="277"/>
      <c r="E79" s="277"/>
      <c r="F79" s="277"/>
      <c r="G79" s="277"/>
    </row>
    <row r="80" spans="1:7" ht="12.75">
      <c r="A80" s="141" t="s">
        <v>219</v>
      </c>
      <c r="B80" s="140"/>
      <c r="C80" s="140"/>
      <c r="D80" s="140"/>
      <c r="E80" s="140"/>
      <c r="F80" s="140"/>
      <c r="G80" s="140"/>
    </row>
    <row r="81" spans="1:7" ht="12.75">
      <c r="A81" s="140"/>
      <c r="B81" s="140"/>
      <c r="C81" s="140"/>
      <c r="D81" s="140"/>
      <c r="E81" s="140"/>
      <c r="F81" s="140"/>
      <c r="G81" s="140"/>
    </row>
  </sheetData>
  <sheetProtection/>
  <mergeCells count="6">
    <mergeCell ref="A68:G69"/>
    <mergeCell ref="A34:G35"/>
    <mergeCell ref="A77:G79"/>
    <mergeCell ref="A73:G74"/>
    <mergeCell ref="A29:G30"/>
    <mergeCell ref="A38:G40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2016-07-29T09:54:15Z</dcterms:created>
  <dcterms:modified xsi:type="dcterms:W3CDTF">2016-07-29T09:54:30Z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